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K:\Files 010810\Bids\FY 2025\RFP 2025-03 SBCCD Managed Print and Copier Services\Questions\"/>
    </mc:Choice>
  </mc:AlternateContent>
  <xr:revisionPtr revIDLastSave="0" documentId="8_{65159F86-19FD-4F25-981B-44865C91A2D0}" xr6:coauthVersionLast="47" xr6:coauthVersionMax="47" xr10:uidLastSave="{00000000-0000-0000-0000-000000000000}"/>
  <bookViews>
    <workbookView xWindow="-110" yWindow="-110" windowWidth="21820" windowHeight="14020" xr2:uid="{4A383849-CEA0-4309-AF16-ED99AB3067C6}"/>
  </bookViews>
  <sheets>
    <sheet name="SBVC Summary 24-25" sheetId="1" r:id="rId1"/>
    <sheet name="SBVC Print Summary 03-25" sheetId="2" r:id="rId2"/>
    <sheet name="CHC Copiers" sheetId="3" r:id="rId3"/>
    <sheet name="DSO Printer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I53" i="1"/>
  <c r="H53" i="1"/>
  <c r="G53" i="1"/>
  <c r="F53" i="1"/>
  <c r="E53" i="1"/>
  <c r="D53" i="1"/>
  <c r="I54" i="1"/>
  <c r="H54" i="1"/>
  <c r="G54" i="1"/>
  <c r="F54" i="1"/>
  <c r="E54" i="1"/>
  <c r="I16" i="1"/>
  <c r="H16" i="1"/>
  <c r="G16" i="1"/>
  <c r="E16" i="1"/>
</calcChain>
</file>

<file path=xl/sharedStrings.xml><?xml version="1.0" encoding="utf-8"?>
<sst xmlns="http://schemas.openxmlformats.org/spreadsheetml/2006/main" count="941" uniqueCount="234">
  <si>
    <t># From date = Apr 11, 2024 12:00:00 AM, To date = Apr 10, 2025 11:59:59 PM</t>
  </si>
  <si>
    <t>Printer Server</t>
  </si>
  <si>
    <t>Printer Name</t>
  </si>
  <si>
    <t>Printer Type/Model</t>
  </si>
  <si>
    <t>Color Pages</t>
  </si>
  <si>
    <t>Grayscale Pages</t>
  </si>
  <si>
    <t>Duplex Pages</t>
  </si>
  <si>
    <t>Simplex Pages</t>
  </si>
  <si>
    <t>Total Printed Pages</t>
  </si>
  <si>
    <t>Jobs</t>
  </si>
  <si>
    <t>Avg. Pages</t>
  </si>
  <si>
    <t>Cost</t>
  </si>
  <si>
    <t>Avg. Cost</t>
  </si>
  <si>
    <t>Location / Department</t>
  </si>
  <si>
    <t>csb-prt-03</t>
  </si>
  <si>
    <t>adss100-cmfc</t>
  </si>
  <si>
    <t>TASKalfa 4053ci</t>
  </si>
  <si>
    <t>ADSS100</t>
  </si>
  <si>
    <t>adss101-bmfp</t>
  </si>
  <si>
    <t>ECOSYS M3145idn</t>
  </si>
  <si>
    <t>ADSS101</t>
  </si>
  <si>
    <t>adss103t-cmfc</t>
  </si>
  <si>
    <t>TASKalfa 6053ci</t>
  </si>
  <si>
    <t>ADSS103T</t>
  </si>
  <si>
    <t>adss105j-cmfc</t>
  </si>
  <si>
    <t>ADSS105J</t>
  </si>
  <si>
    <t>adss106-cmfc</t>
  </si>
  <si>
    <t>ADSS106-FinAid</t>
  </si>
  <si>
    <t>adss200d-cmfc</t>
  </si>
  <si>
    <t>ADSS200D</t>
  </si>
  <si>
    <t>adss201-bmfc</t>
  </si>
  <si>
    <t>TASKalfa 4003i</t>
  </si>
  <si>
    <t>ADSS201</t>
  </si>
  <si>
    <t>adss202-cmfc</t>
  </si>
  <si>
    <t>ADSS202</t>
  </si>
  <si>
    <t>adss203-bmfc</t>
  </si>
  <si>
    <t>ADSS203</t>
  </si>
  <si>
    <t>adss206-cmfc</t>
  </si>
  <si>
    <t>ADSS206</t>
  </si>
  <si>
    <t>adss208-cmfc</t>
  </si>
  <si>
    <t>ADSS208</t>
  </si>
  <si>
    <t>art-bmfc</t>
  </si>
  <si>
    <t>ART Gallery</t>
  </si>
  <si>
    <t>at-bmfc-qp</t>
  </si>
  <si>
    <t>TASKalfa 9003i</t>
  </si>
  <si>
    <t>T-Hall</t>
  </si>
  <si>
    <t>atreception-cmfc</t>
  </si>
  <si>
    <t>ATReception</t>
  </si>
  <si>
    <t>b111-cmfc</t>
  </si>
  <si>
    <t>B111</t>
  </si>
  <si>
    <t>b115-bmfc</t>
  </si>
  <si>
    <t>TASKalfa 6003i</t>
  </si>
  <si>
    <t>B115</t>
  </si>
  <si>
    <t>cc105-bmfc</t>
  </si>
  <si>
    <t>SBVC Police</t>
  </si>
  <si>
    <t>cc130-bmfc</t>
  </si>
  <si>
    <t>CC130</t>
  </si>
  <si>
    <t>cc136-cmfc</t>
  </si>
  <si>
    <t>CC136</t>
  </si>
  <si>
    <t>cc143-culinary</t>
  </si>
  <si>
    <t>CC143</t>
  </si>
  <si>
    <t>cc160-bmfp</t>
  </si>
  <si>
    <t>CC160 Cafeteria Office</t>
  </si>
  <si>
    <t>cc206-bmfc</t>
  </si>
  <si>
    <t>CC206</t>
  </si>
  <si>
    <t>cc211-cmfc</t>
  </si>
  <si>
    <t>CC211</t>
  </si>
  <si>
    <t>cdc-cmfc</t>
  </si>
  <si>
    <t>CDC Conference Room</t>
  </si>
  <si>
    <t>cts102-cmfc</t>
  </si>
  <si>
    <t>CTS102</t>
  </si>
  <si>
    <t>gym109-bmfc</t>
  </si>
  <si>
    <t>GYM109</t>
  </si>
  <si>
    <t>gym318-bmfc</t>
  </si>
  <si>
    <t>GYM318-Bmfc</t>
  </si>
  <si>
    <t>gym329-bmfc</t>
  </si>
  <si>
    <t>GYM329</t>
  </si>
  <si>
    <t>hls125-cmfc</t>
  </si>
  <si>
    <t>HLS 125</t>
  </si>
  <si>
    <t>hls201-bmfc</t>
  </si>
  <si>
    <t>HLS-201</t>
  </si>
  <si>
    <t>lib119-cmfc</t>
  </si>
  <si>
    <t>LIB119</t>
  </si>
  <si>
    <t>lib123-cmfc</t>
  </si>
  <si>
    <t>LIB123</t>
  </si>
  <si>
    <t>lib147-bmfc-qp</t>
  </si>
  <si>
    <t>LIB147 Quick Print</t>
  </si>
  <si>
    <t>lib208-bmfc</t>
  </si>
  <si>
    <t>LIB 208</t>
  </si>
  <si>
    <t>mo105-cmfc</t>
  </si>
  <si>
    <t>MO105</t>
  </si>
  <si>
    <t>nh119-bmfc</t>
  </si>
  <si>
    <t>NH119</t>
  </si>
  <si>
    <t>nh141-cmfc</t>
  </si>
  <si>
    <t>NH141</t>
  </si>
  <si>
    <t>nh224-cmfc</t>
  </si>
  <si>
    <t>NH224</t>
  </si>
  <si>
    <t>nh250-bmfc</t>
  </si>
  <si>
    <t>NH250</t>
  </si>
  <si>
    <t>nh346-cmfc</t>
  </si>
  <si>
    <t>NH346</t>
  </si>
  <si>
    <t>nh350-bmfc</t>
  </si>
  <si>
    <t>NH350</t>
  </si>
  <si>
    <t>ps111-bmfc</t>
  </si>
  <si>
    <t>PS111</t>
  </si>
  <si>
    <t>ps122-cmfc</t>
  </si>
  <si>
    <t>PS122</t>
  </si>
  <si>
    <t>ps154-cmfc</t>
  </si>
  <si>
    <t>PS154</t>
  </si>
  <si>
    <t>ps173-bmfc</t>
  </si>
  <si>
    <t>PS173</t>
  </si>
  <si>
    <t>ps194-bmfc</t>
  </si>
  <si>
    <t>PS194</t>
  </si>
  <si>
    <t>shs100-cmfc</t>
  </si>
  <si>
    <t>SHS100</t>
  </si>
  <si>
    <t>t108-cmfc</t>
  </si>
  <si>
    <t>T108</t>
  </si>
  <si>
    <t>trans-bmfc</t>
  </si>
  <si>
    <t>Transportation</t>
  </si>
  <si>
    <t>vilb7-cmfc</t>
  </si>
  <si>
    <t>Village Staff Resource Center</t>
  </si>
  <si>
    <t>vilb9-bmfc</t>
  </si>
  <si>
    <t>Kyocera TASKalfa 6003i KX</t>
  </si>
  <si>
    <t>Village Building 9</t>
  </si>
  <si>
    <t>wh-bmfc</t>
  </si>
  <si>
    <t>cts-prt-02</t>
  </si>
  <si>
    <t>adss102-pcrs-01</t>
  </si>
  <si>
    <t>ADSS102 Administration Open Lab</t>
  </si>
  <si>
    <t>lib-pcrc-color</t>
  </si>
  <si>
    <t>Library</t>
  </si>
  <si>
    <t>lib-pcrc1</t>
  </si>
  <si>
    <t>lib-pcrc2</t>
  </si>
  <si>
    <t>Library Student use</t>
  </si>
  <si>
    <t>SBVC Print Summary 24-25</t>
  </si>
  <si>
    <t>SBVC Print Summary  03-25</t>
  </si>
  <si>
    <t># From date = Mar 1, 2025 12:00:00 AM, To date = Mar 31, 2025 11:59:59 PM</t>
  </si>
  <si>
    <t>Warehouse</t>
  </si>
  <si>
    <t>CHC Copiers</t>
  </si>
  <si>
    <t>Model name</t>
  </si>
  <si>
    <t>Location</t>
  </si>
  <si>
    <t>Full color printed pages</t>
  </si>
  <si>
    <t>FAX</t>
  </si>
  <si>
    <t>Color/Black &amp; White</t>
  </si>
  <si>
    <t>Staple</t>
  </si>
  <si>
    <t xml:space="preserve">Black &amp; White printed pages </t>
  </si>
  <si>
    <t>Copier printed pages</t>
  </si>
  <si>
    <t>Total printed pages</t>
  </si>
  <si>
    <t>Duplex</t>
  </si>
  <si>
    <t>Punch</t>
  </si>
  <si>
    <t>FAX/i-FAX printed pages</t>
  </si>
  <si>
    <t xml:space="preserve">Printer printed pages </t>
  </si>
  <si>
    <t>LRC-130B</t>
  </si>
  <si>
    <t>Yes</t>
  </si>
  <si>
    <t>Color</t>
  </si>
  <si>
    <t>No</t>
  </si>
  <si>
    <t>LRC-219</t>
  </si>
  <si>
    <t>TASKalfa 8353ci</t>
  </si>
  <si>
    <t>LRC-107</t>
  </si>
  <si>
    <t>PSAH-120A</t>
  </si>
  <si>
    <t>ART-118</t>
  </si>
  <si>
    <t>PSAH-203C</t>
  </si>
  <si>
    <t>CHC East 103</t>
  </si>
  <si>
    <t>Black &amp; White</t>
  </si>
  <si>
    <t>PSAH-105A</t>
  </si>
  <si>
    <t>CDC-101</t>
  </si>
  <si>
    <t>CCR-117</t>
  </si>
  <si>
    <t>CTB-208</t>
  </si>
  <si>
    <t>KHA-104</t>
  </si>
  <si>
    <t>CCR-221</t>
  </si>
  <si>
    <t>PAC-312</t>
  </si>
  <si>
    <t>CCR-119</t>
  </si>
  <si>
    <t>CTB-330</t>
  </si>
  <si>
    <t>CNTL-239</t>
  </si>
  <si>
    <t>SSB-203</t>
  </si>
  <si>
    <t>CNTL-156</t>
  </si>
  <si>
    <t>CYN-231</t>
  </si>
  <si>
    <t xml:space="preserve">CTB-338 </t>
  </si>
  <si>
    <t>CCR-122</t>
  </si>
  <si>
    <t>SSB-115</t>
  </si>
  <si>
    <t>LRC-217</t>
  </si>
  <si>
    <t>CNTL-218</t>
  </si>
  <si>
    <t>CTB-341</t>
  </si>
  <si>
    <t>CCR-109</t>
  </si>
  <si>
    <t>CYN-106</t>
  </si>
  <si>
    <t>WEST-214</t>
  </si>
  <si>
    <t>CCR-235</t>
  </si>
  <si>
    <t>CCR220</t>
  </si>
  <si>
    <t>CCR-201</t>
  </si>
  <si>
    <t>CCR-153</t>
  </si>
  <si>
    <t>CYN-207</t>
  </si>
  <si>
    <t>DSO Printers</t>
  </si>
  <si>
    <t>Display name</t>
  </si>
  <si>
    <t>Host name</t>
  </si>
  <si>
    <t>Black toner level</t>
  </si>
  <si>
    <t>Cyan toner level</t>
  </si>
  <si>
    <t>Yellow toner level</t>
  </si>
  <si>
    <t>Magenta toner level</t>
  </si>
  <si>
    <t xml:space="preserve">Copier scanned pages </t>
  </si>
  <si>
    <t>FAX scanned pages</t>
  </si>
  <si>
    <t>Total scanned pages</t>
  </si>
  <si>
    <t>Single color printed pages</t>
  </si>
  <si>
    <t>Scan</t>
  </si>
  <si>
    <t>Description</t>
  </si>
  <si>
    <t>KMA13DA3</t>
  </si>
  <si>
    <t>KMA1736B</t>
  </si>
  <si>
    <t>KONICA MINOLTA bizhub C284</t>
  </si>
  <si>
    <t>Applied Technology Training Center</t>
  </si>
  <si>
    <t>KONICA MINOLTA bizhub C308</t>
  </si>
  <si>
    <t>KONICA MINOLTA bizhub C360i</t>
  </si>
  <si>
    <t>sbo comnunity college</t>
  </si>
  <si>
    <t>KM8C2934</t>
  </si>
  <si>
    <t>CNTL-126</t>
  </si>
  <si>
    <t>KM8AF7D9</t>
  </si>
  <si>
    <t>KM8AF604</t>
  </si>
  <si>
    <t>KM8E6A8F</t>
  </si>
  <si>
    <t>KM8E6A99</t>
  </si>
  <si>
    <t>KM8E6A90</t>
  </si>
  <si>
    <t>KM8E6F8A</t>
  </si>
  <si>
    <t>CNTL-153</t>
  </si>
  <si>
    <t>KM8B4144</t>
  </si>
  <si>
    <t>Human Resources</t>
  </si>
  <si>
    <t>KM5127ED</t>
  </si>
  <si>
    <t>DIS MR2</t>
  </si>
  <si>
    <t>KM8AAF2F</t>
  </si>
  <si>
    <t>District 2nd flr Facilities</t>
  </si>
  <si>
    <t>KM8AB04E</t>
  </si>
  <si>
    <t>MR1 (Fiscal)</t>
  </si>
  <si>
    <t>KM8B40DC</t>
  </si>
  <si>
    <t>District Marketing</t>
  </si>
  <si>
    <t>KM8CED6F</t>
  </si>
  <si>
    <t>KM8E9A8E</t>
  </si>
  <si>
    <t>Chancellor's Office</t>
  </si>
  <si>
    <t>KMABD5C9</t>
  </si>
  <si>
    <t>District 2nd flr (Tess)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</si>
</sst>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567F7-5031-47BA-B081-D8CEFFD33364}">
  <dimension ref="A1:M59"/>
  <sheetViews>
    <sheetView tabSelected="1" zoomScale="70" zoomScaleNormal="70" workbookViewId="0"/>
  </sheetViews>
  <sheetFormatPr defaultRowHeight="14.5" x14ac:dyDescent="0.35"/>
  <cols>
    <col min="1" max="1" width="66.54296875" bestFit="1" customWidth="1"/>
    <col min="2" max="2" width="30.7265625" bestFit="1" customWidth="1"/>
    <col min="3" max="3" width="47.26953125" bestFit="1" customWidth="1"/>
    <col min="4" max="4" width="12.81640625" bestFit="1" customWidth="1"/>
    <col min="5" max="5" width="17.7265625" bestFit="1" customWidth="1"/>
    <col min="6" max="6" width="14.453125" bestFit="1" customWidth="1"/>
    <col min="7" max="7" width="15.26953125" bestFit="1" customWidth="1"/>
    <col min="8" max="8" width="20" bestFit="1" customWidth="1"/>
    <col min="13" max="13" width="40.26953125" bestFit="1" customWidth="1"/>
  </cols>
  <sheetData>
    <row r="1" spans="1:13" x14ac:dyDescent="0.35">
      <c r="A1" t="s">
        <v>133</v>
      </c>
    </row>
    <row r="2" spans="1:13" x14ac:dyDescent="0.35">
      <c r="A2" t="s">
        <v>0</v>
      </c>
    </row>
    <row r="3" spans="1:13" x14ac:dyDescent="0.3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</row>
    <row r="4" spans="1:13" x14ac:dyDescent="0.35">
      <c r="A4" t="s">
        <v>14</v>
      </c>
      <c r="B4" t="s">
        <v>15</v>
      </c>
      <c r="C4" t="s">
        <v>16</v>
      </c>
      <c r="D4">
        <v>176</v>
      </c>
      <c r="E4">
        <v>27092</v>
      </c>
      <c r="F4">
        <v>12698</v>
      </c>
      <c r="G4">
        <v>14570</v>
      </c>
      <c r="H4">
        <v>27268</v>
      </c>
      <c r="I4">
        <v>8721</v>
      </c>
      <c r="J4">
        <v>3.1</v>
      </c>
      <c r="K4">
        <v>8.8000000000000007</v>
      </c>
      <c r="L4">
        <v>0</v>
      </c>
      <c r="M4" t="s">
        <v>17</v>
      </c>
    </row>
    <row r="5" spans="1:13" x14ac:dyDescent="0.35">
      <c r="A5" t="s">
        <v>14</v>
      </c>
      <c r="B5" t="s">
        <v>18</v>
      </c>
      <c r="C5" t="s">
        <v>19</v>
      </c>
      <c r="D5">
        <v>0</v>
      </c>
      <c r="E5">
        <v>1504</v>
      </c>
      <c r="F5">
        <v>868</v>
      </c>
      <c r="G5">
        <v>636</v>
      </c>
      <c r="H5">
        <v>1504</v>
      </c>
      <c r="I5">
        <v>470</v>
      </c>
      <c r="J5">
        <v>3.2</v>
      </c>
      <c r="K5">
        <v>0</v>
      </c>
      <c r="L5">
        <v>0</v>
      </c>
      <c r="M5" t="s">
        <v>20</v>
      </c>
    </row>
    <row r="6" spans="1:13" x14ac:dyDescent="0.35">
      <c r="A6" t="s">
        <v>14</v>
      </c>
      <c r="B6" t="s">
        <v>21</v>
      </c>
      <c r="C6" t="s">
        <v>22</v>
      </c>
      <c r="D6">
        <v>9240</v>
      </c>
      <c r="E6">
        <v>63376</v>
      </c>
      <c r="F6">
        <v>31372</v>
      </c>
      <c r="G6">
        <v>41244</v>
      </c>
      <c r="H6">
        <v>72616</v>
      </c>
      <c r="I6">
        <v>13729</v>
      </c>
      <c r="J6">
        <v>5.3</v>
      </c>
      <c r="K6">
        <v>468.45</v>
      </c>
      <c r="L6">
        <v>0.03</v>
      </c>
      <c r="M6" t="s">
        <v>23</v>
      </c>
    </row>
    <row r="7" spans="1:13" x14ac:dyDescent="0.35">
      <c r="A7" t="s">
        <v>14</v>
      </c>
      <c r="B7" t="s">
        <v>24</v>
      </c>
      <c r="C7" t="s">
        <v>16</v>
      </c>
      <c r="D7">
        <v>1109</v>
      </c>
      <c r="E7">
        <v>27329</v>
      </c>
      <c r="F7">
        <v>13184</v>
      </c>
      <c r="G7">
        <v>15254</v>
      </c>
      <c r="H7">
        <v>28438</v>
      </c>
      <c r="I7">
        <v>7097</v>
      </c>
      <c r="J7">
        <v>4</v>
      </c>
      <c r="K7">
        <v>55.55</v>
      </c>
      <c r="L7">
        <v>0.01</v>
      </c>
      <c r="M7" t="s">
        <v>25</v>
      </c>
    </row>
    <row r="8" spans="1:13" x14ac:dyDescent="0.35">
      <c r="A8" t="s">
        <v>14</v>
      </c>
      <c r="B8" t="s">
        <v>26</v>
      </c>
      <c r="C8" t="s">
        <v>16</v>
      </c>
      <c r="D8">
        <v>706</v>
      </c>
      <c r="E8">
        <v>19098</v>
      </c>
      <c r="F8">
        <v>5324</v>
      </c>
      <c r="G8">
        <v>14480</v>
      </c>
      <c r="H8">
        <v>19804</v>
      </c>
      <c r="I8">
        <v>6716</v>
      </c>
      <c r="J8">
        <v>2.9</v>
      </c>
      <c r="K8">
        <v>35.299999999999997</v>
      </c>
      <c r="L8">
        <v>0.01</v>
      </c>
      <c r="M8" t="s">
        <v>27</v>
      </c>
    </row>
    <row r="9" spans="1:13" x14ac:dyDescent="0.35">
      <c r="A9" t="s">
        <v>14</v>
      </c>
      <c r="B9" t="s">
        <v>28</v>
      </c>
      <c r="C9" t="s">
        <v>16</v>
      </c>
      <c r="D9">
        <v>4067</v>
      </c>
      <c r="E9">
        <v>13830</v>
      </c>
      <c r="F9">
        <v>6568</v>
      </c>
      <c r="G9">
        <v>11329</v>
      </c>
      <c r="H9">
        <v>17897</v>
      </c>
      <c r="I9">
        <v>3958</v>
      </c>
      <c r="J9">
        <v>4.5</v>
      </c>
      <c r="K9">
        <v>203.9</v>
      </c>
      <c r="L9">
        <v>0.05</v>
      </c>
      <c r="M9" t="s">
        <v>29</v>
      </c>
    </row>
    <row r="10" spans="1:13" x14ac:dyDescent="0.35">
      <c r="A10" t="s">
        <v>14</v>
      </c>
      <c r="B10" t="s">
        <v>30</v>
      </c>
      <c r="C10" t="s">
        <v>31</v>
      </c>
      <c r="D10">
        <v>0</v>
      </c>
      <c r="E10">
        <v>9603</v>
      </c>
      <c r="F10">
        <v>5948</v>
      </c>
      <c r="G10">
        <v>3655</v>
      </c>
      <c r="H10">
        <v>9603</v>
      </c>
      <c r="I10">
        <v>2562</v>
      </c>
      <c r="J10">
        <v>3.7</v>
      </c>
      <c r="K10">
        <v>0</v>
      </c>
      <c r="L10">
        <v>0</v>
      </c>
      <c r="M10" t="s">
        <v>32</v>
      </c>
    </row>
    <row r="11" spans="1:13" x14ac:dyDescent="0.35">
      <c r="A11" t="s">
        <v>14</v>
      </c>
      <c r="B11" t="s">
        <v>33</v>
      </c>
      <c r="C11" t="s">
        <v>16</v>
      </c>
      <c r="D11">
        <v>6653</v>
      </c>
      <c r="E11">
        <v>18227</v>
      </c>
      <c r="F11">
        <v>10002</v>
      </c>
      <c r="G11">
        <v>14878</v>
      </c>
      <c r="H11">
        <v>24880</v>
      </c>
      <c r="I11">
        <v>3765</v>
      </c>
      <c r="J11">
        <v>6.6</v>
      </c>
      <c r="K11">
        <v>334.54</v>
      </c>
      <c r="L11">
        <v>0.09</v>
      </c>
      <c r="M11" t="s">
        <v>34</v>
      </c>
    </row>
    <row r="12" spans="1:13" x14ac:dyDescent="0.35">
      <c r="A12" t="s">
        <v>14</v>
      </c>
      <c r="B12" t="s">
        <v>35</v>
      </c>
      <c r="C12" t="s">
        <v>31</v>
      </c>
      <c r="D12">
        <v>0</v>
      </c>
      <c r="E12">
        <v>7791</v>
      </c>
      <c r="F12">
        <v>2118</v>
      </c>
      <c r="G12">
        <v>5673</v>
      </c>
      <c r="H12">
        <v>7791</v>
      </c>
      <c r="I12">
        <v>1828</v>
      </c>
      <c r="J12">
        <v>4.3</v>
      </c>
      <c r="K12">
        <v>0</v>
      </c>
      <c r="L12">
        <v>0</v>
      </c>
      <c r="M12" t="s">
        <v>36</v>
      </c>
    </row>
    <row r="13" spans="1:13" x14ac:dyDescent="0.35">
      <c r="A13" t="s">
        <v>14</v>
      </c>
      <c r="B13" t="s">
        <v>37</v>
      </c>
      <c r="C13" t="s">
        <v>16</v>
      </c>
      <c r="D13">
        <v>1470</v>
      </c>
      <c r="E13">
        <v>6229</v>
      </c>
      <c r="F13">
        <v>894</v>
      </c>
      <c r="G13">
        <v>6805</v>
      </c>
      <c r="H13">
        <v>7699</v>
      </c>
      <c r="I13">
        <v>3143</v>
      </c>
      <c r="J13">
        <v>2.4</v>
      </c>
      <c r="K13">
        <v>76</v>
      </c>
      <c r="L13">
        <v>0.02</v>
      </c>
      <c r="M13" t="s">
        <v>38</v>
      </c>
    </row>
    <row r="14" spans="1:13" x14ac:dyDescent="0.35">
      <c r="A14" t="s">
        <v>14</v>
      </c>
      <c r="B14" t="s">
        <v>39</v>
      </c>
      <c r="C14" t="s">
        <v>22</v>
      </c>
      <c r="D14">
        <v>7616</v>
      </c>
      <c r="E14">
        <v>16139</v>
      </c>
      <c r="F14">
        <v>2696</v>
      </c>
      <c r="G14">
        <v>21059</v>
      </c>
      <c r="H14">
        <v>23755</v>
      </c>
      <c r="I14">
        <v>5753</v>
      </c>
      <c r="J14">
        <v>4.0999999999999996</v>
      </c>
      <c r="K14">
        <v>383.94</v>
      </c>
      <c r="L14">
        <v>7.0000000000000007E-2</v>
      </c>
      <c r="M14" t="s">
        <v>40</v>
      </c>
    </row>
    <row r="15" spans="1:13" x14ac:dyDescent="0.35">
      <c r="A15" t="s">
        <v>14</v>
      </c>
      <c r="B15" t="s">
        <v>41</v>
      </c>
      <c r="C15" t="s">
        <v>16</v>
      </c>
      <c r="D15">
        <v>18</v>
      </c>
      <c r="E15">
        <v>710</v>
      </c>
      <c r="F15">
        <v>506</v>
      </c>
      <c r="G15">
        <v>222</v>
      </c>
      <c r="H15">
        <v>728</v>
      </c>
      <c r="I15">
        <v>108</v>
      </c>
      <c r="J15">
        <v>6.7</v>
      </c>
      <c r="K15">
        <v>1.35</v>
      </c>
      <c r="L15">
        <v>0.01</v>
      </c>
      <c r="M15" t="s">
        <v>42</v>
      </c>
    </row>
    <row r="16" spans="1:13" x14ac:dyDescent="0.35">
      <c r="A16" t="s">
        <v>14</v>
      </c>
      <c r="B16" t="s">
        <v>43</v>
      </c>
      <c r="C16" t="s">
        <v>44</v>
      </c>
      <c r="D16">
        <v>9</v>
      </c>
      <c r="E16">
        <f>13+460</f>
        <v>473</v>
      </c>
      <c r="F16">
        <v>0</v>
      </c>
      <c r="G16">
        <f>22+460</f>
        <v>482</v>
      </c>
      <c r="H16">
        <f>22+460</f>
        <v>482</v>
      </c>
      <c r="I16">
        <f>17+117</f>
        <v>134</v>
      </c>
      <c r="J16">
        <v>3</v>
      </c>
      <c r="K16">
        <v>0.45</v>
      </c>
      <c r="L16">
        <v>0.03</v>
      </c>
      <c r="M16" t="s">
        <v>45</v>
      </c>
    </row>
    <row r="17" spans="1:13" x14ac:dyDescent="0.35">
      <c r="A17" t="s">
        <v>14</v>
      </c>
      <c r="B17" t="s">
        <v>46</v>
      </c>
      <c r="C17" t="s">
        <v>16</v>
      </c>
      <c r="D17">
        <v>702</v>
      </c>
      <c r="E17">
        <f>2199+10099</f>
        <v>12298</v>
      </c>
      <c r="F17">
        <f>1560+4094</f>
        <v>5654</v>
      </c>
      <c r="G17">
        <f>1341+6005</f>
        <v>7346</v>
      </c>
      <c r="H17">
        <f>2901+10099</f>
        <v>13000</v>
      </c>
      <c r="I17">
        <f>378+1225</f>
        <v>1603</v>
      </c>
      <c r="J17">
        <v>7.9</v>
      </c>
      <c r="K17">
        <v>35.1</v>
      </c>
      <c r="L17">
        <v>0.09</v>
      </c>
      <c r="M17" t="s">
        <v>47</v>
      </c>
    </row>
    <row r="18" spans="1:13" x14ac:dyDescent="0.35">
      <c r="A18" t="s">
        <v>14</v>
      </c>
      <c r="B18" t="s">
        <v>48</v>
      </c>
      <c r="C18" t="s">
        <v>16</v>
      </c>
      <c r="D18">
        <v>501</v>
      </c>
      <c r="E18">
        <v>9555</v>
      </c>
      <c r="F18">
        <v>5278</v>
      </c>
      <c r="G18">
        <v>4778</v>
      </c>
      <c r="H18">
        <v>10056</v>
      </c>
      <c r="I18">
        <v>2048</v>
      </c>
      <c r="J18">
        <v>4.9000000000000004</v>
      </c>
      <c r="K18">
        <v>25.05</v>
      </c>
      <c r="L18">
        <v>0.01</v>
      </c>
      <c r="M18" t="s">
        <v>49</v>
      </c>
    </row>
    <row r="19" spans="1:13" x14ac:dyDescent="0.35">
      <c r="A19" t="s">
        <v>14</v>
      </c>
      <c r="B19" t="s">
        <v>50</v>
      </c>
      <c r="C19" t="s">
        <v>51</v>
      </c>
      <c r="D19">
        <v>0</v>
      </c>
      <c r="E19">
        <v>30988</v>
      </c>
      <c r="F19">
        <v>21330</v>
      </c>
      <c r="G19">
        <v>9658</v>
      </c>
      <c r="H19">
        <v>30988</v>
      </c>
      <c r="I19">
        <v>2046</v>
      </c>
      <c r="J19">
        <v>15.1</v>
      </c>
      <c r="K19">
        <v>0</v>
      </c>
      <c r="L19">
        <v>0</v>
      </c>
      <c r="M19" t="s">
        <v>52</v>
      </c>
    </row>
    <row r="20" spans="1:13" x14ac:dyDescent="0.35">
      <c r="A20" t="s">
        <v>14</v>
      </c>
      <c r="B20" t="s">
        <v>53</v>
      </c>
      <c r="C20" t="s">
        <v>22</v>
      </c>
      <c r="D20">
        <v>13639</v>
      </c>
      <c r="E20">
        <v>6938</v>
      </c>
      <c r="F20">
        <v>532</v>
      </c>
      <c r="G20">
        <v>20045</v>
      </c>
      <c r="H20">
        <v>20577</v>
      </c>
      <c r="I20">
        <v>7147</v>
      </c>
      <c r="J20">
        <v>2.9</v>
      </c>
      <c r="K20">
        <v>0</v>
      </c>
      <c r="L20">
        <v>0</v>
      </c>
      <c r="M20" t="s">
        <v>54</v>
      </c>
    </row>
    <row r="21" spans="1:13" x14ac:dyDescent="0.35">
      <c r="A21" t="s">
        <v>14</v>
      </c>
      <c r="B21" t="s">
        <v>55</v>
      </c>
      <c r="C21" t="s">
        <v>31</v>
      </c>
      <c r="D21">
        <v>0</v>
      </c>
      <c r="E21">
        <v>1977</v>
      </c>
      <c r="F21">
        <v>246</v>
      </c>
      <c r="G21">
        <v>1731</v>
      </c>
      <c r="H21">
        <v>1977</v>
      </c>
      <c r="I21">
        <v>584</v>
      </c>
      <c r="J21">
        <v>3.4</v>
      </c>
      <c r="K21">
        <v>0</v>
      </c>
      <c r="L21">
        <v>0</v>
      </c>
      <c r="M21" t="s">
        <v>56</v>
      </c>
    </row>
    <row r="22" spans="1:13" x14ac:dyDescent="0.35">
      <c r="A22" t="s">
        <v>14</v>
      </c>
      <c r="B22" t="s">
        <v>57</v>
      </c>
      <c r="C22" t="s">
        <v>16</v>
      </c>
      <c r="D22">
        <v>324</v>
      </c>
      <c r="E22">
        <v>6036</v>
      </c>
      <c r="F22">
        <v>3140</v>
      </c>
      <c r="G22">
        <v>3220</v>
      </c>
      <c r="H22">
        <v>6360</v>
      </c>
      <c r="I22">
        <v>1455</v>
      </c>
      <c r="J22">
        <v>4.4000000000000004</v>
      </c>
      <c r="K22">
        <v>16.2</v>
      </c>
      <c r="L22">
        <v>0.01</v>
      </c>
      <c r="M22" t="s">
        <v>58</v>
      </c>
    </row>
    <row r="23" spans="1:13" x14ac:dyDescent="0.35">
      <c r="A23" t="s">
        <v>14</v>
      </c>
      <c r="B23" t="s">
        <v>59</v>
      </c>
      <c r="C23" t="s">
        <v>19</v>
      </c>
      <c r="D23">
        <v>0</v>
      </c>
      <c r="E23">
        <v>14467</v>
      </c>
      <c r="F23">
        <v>8964</v>
      </c>
      <c r="G23">
        <v>5503</v>
      </c>
      <c r="H23">
        <v>14467</v>
      </c>
      <c r="I23">
        <v>2035</v>
      </c>
      <c r="J23">
        <v>7.1</v>
      </c>
      <c r="K23">
        <v>0</v>
      </c>
      <c r="L23">
        <v>0</v>
      </c>
      <c r="M23" t="s">
        <v>60</v>
      </c>
    </row>
    <row r="24" spans="1:13" x14ac:dyDescent="0.35">
      <c r="A24" t="s">
        <v>14</v>
      </c>
      <c r="B24" t="s">
        <v>61</v>
      </c>
      <c r="C24" t="s">
        <v>19</v>
      </c>
      <c r="D24">
        <v>0</v>
      </c>
      <c r="E24">
        <v>3584</v>
      </c>
      <c r="F24">
        <v>64</v>
      </c>
      <c r="G24">
        <v>3520</v>
      </c>
      <c r="H24">
        <v>3584</v>
      </c>
      <c r="I24">
        <v>2300</v>
      </c>
      <c r="J24">
        <v>1.6</v>
      </c>
      <c r="K24">
        <v>0</v>
      </c>
      <c r="L24">
        <v>0</v>
      </c>
      <c r="M24" t="s">
        <v>62</v>
      </c>
    </row>
    <row r="25" spans="1:13" x14ac:dyDescent="0.35">
      <c r="A25" t="s">
        <v>14</v>
      </c>
      <c r="B25" t="s">
        <v>63</v>
      </c>
      <c r="C25" t="s">
        <v>31</v>
      </c>
      <c r="D25">
        <v>0</v>
      </c>
      <c r="E25">
        <v>4142</v>
      </c>
      <c r="F25">
        <v>906</v>
      </c>
      <c r="G25">
        <v>3236</v>
      </c>
      <c r="H25">
        <v>4142</v>
      </c>
      <c r="I25">
        <v>794</v>
      </c>
      <c r="J25">
        <v>5.2</v>
      </c>
      <c r="K25">
        <v>0</v>
      </c>
      <c r="L25">
        <v>0</v>
      </c>
      <c r="M25" t="s">
        <v>64</v>
      </c>
    </row>
    <row r="26" spans="1:13" x14ac:dyDescent="0.35">
      <c r="A26" t="s">
        <v>14</v>
      </c>
      <c r="B26" t="s">
        <v>65</v>
      </c>
      <c r="C26" t="s">
        <v>16</v>
      </c>
      <c r="D26">
        <v>10342</v>
      </c>
      <c r="E26">
        <v>12488</v>
      </c>
      <c r="F26">
        <v>5252</v>
      </c>
      <c r="G26">
        <v>17578</v>
      </c>
      <c r="H26">
        <v>22830</v>
      </c>
      <c r="I26">
        <v>5895</v>
      </c>
      <c r="J26">
        <v>3.9</v>
      </c>
      <c r="K26">
        <v>522.36</v>
      </c>
      <c r="L26">
        <v>0.09</v>
      </c>
      <c r="M26" t="s">
        <v>66</v>
      </c>
    </row>
    <row r="27" spans="1:13" x14ac:dyDescent="0.35">
      <c r="A27" t="s">
        <v>14</v>
      </c>
      <c r="B27" t="s">
        <v>67</v>
      </c>
      <c r="C27" t="s">
        <v>16</v>
      </c>
      <c r="D27">
        <v>23462</v>
      </c>
      <c r="E27">
        <v>24590</v>
      </c>
      <c r="F27">
        <v>16970</v>
      </c>
      <c r="G27">
        <v>31082</v>
      </c>
      <c r="H27">
        <v>48052</v>
      </c>
      <c r="I27">
        <v>10742</v>
      </c>
      <c r="J27">
        <v>4.5</v>
      </c>
      <c r="K27">
        <v>1190.75</v>
      </c>
      <c r="L27">
        <v>0.11</v>
      </c>
      <c r="M27" t="s">
        <v>68</v>
      </c>
    </row>
    <row r="28" spans="1:13" x14ac:dyDescent="0.35">
      <c r="A28" t="s">
        <v>14</v>
      </c>
      <c r="B28" t="s">
        <v>69</v>
      </c>
      <c r="C28" t="s">
        <v>16</v>
      </c>
      <c r="D28">
        <v>475</v>
      </c>
      <c r="E28">
        <v>1895</v>
      </c>
      <c r="F28">
        <v>1508</v>
      </c>
      <c r="G28">
        <v>862</v>
      </c>
      <c r="H28">
        <v>2370</v>
      </c>
      <c r="I28">
        <v>318</v>
      </c>
      <c r="J28">
        <v>7.5</v>
      </c>
      <c r="K28">
        <v>23.85</v>
      </c>
      <c r="L28">
        <v>0.08</v>
      </c>
      <c r="M28" t="s">
        <v>70</v>
      </c>
    </row>
    <row r="29" spans="1:13" x14ac:dyDescent="0.35">
      <c r="A29" t="s">
        <v>14</v>
      </c>
      <c r="B29" t="s">
        <v>71</v>
      </c>
      <c r="C29" t="s">
        <v>19</v>
      </c>
      <c r="D29">
        <v>0</v>
      </c>
      <c r="E29">
        <v>667</v>
      </c>
      <c r="F29">
        <v>0</v>
      </c>
      <c r="G29">
        <v>667</v>
      </c>
      <c r="H29">
        <v>667</v>
      </c>
      <c r="I29">
        <v>300</v>
      </c>
      <c r="J29">
        <v>2.2000000000000002</v>
      </c>
      <c r="K29">
        <v>0</v>
      </c>
      <c r="L29">
        <v>0</v>
      </c>
      <c r="M29" t="s">
        <v>72</v>
      </c>
    </row>
    <row r="30" spans="1:13" x14ac:dyDescent="0.35">
      <c r="A30" t="s">
        <v>14</v>
      </c>
      <c r="B30" t="s">
        <v>73</v>
      </c>
      <c r="C30" t="s">
        <v>31</v>
      </c>
      <c r="D30">
        <v>0</v>
      </c>
      <c r="E30">
        <v>18402</v>
      </c>
      <c r="F30">
        <v>4764</v>
      </c>
      <c r="G30">
        <v>13638</v>
      </c>
      <c r="H30">
        <v>18402</v>
      </c>
      <c r="I30">
        <v>4780</v>
      </c>
      <c r="J30">
        <v>3.8</v>
      </c>
      <c r="K30">
        <v>0</v>
      </c>
      <c r="L30">
        <v>0</v>
      </c>
      <c r="M30" t="s">
        <v>74</v>
      </c>
    </row>
    <row r="31" spans="1:13" x14ac:dyDescent="0.35">
      <c r="A31" t="s">
        <v>14</v>
      </c>
      <c r="B31" t="s">
        <v>75</v>
      </c>
      <c r="C31" t="s">
        <v>31</v>
      </c>
      <c r="D31">
        <v>0</v>
      </c>
      <c r="E31">
        <v>4971</v>
      </c>
      <c r="F31">
        <v>1214</v>
      </c>
      <c r="G31">
        <v>3757</v>
      </c>
      <c r="H31">
        <v>4971</v>
      </c>
      <c r="I31">
        <v>818</v>
      </c>
      <c r="J31">
        <v>6.1</v>
      </c>
      <c r="K31">
        <v>0</v>
      </c>
      <c r="L31">
        <v>0</v>
      </c>
      <c r="M31" t="s">
        <v>76</v>
      </c>
    </row>
    <row r="32" spans="1:13" x14ac:dyDescent="0.35">
      <c r="A32" t="s">
        <v>14</v>
      </c>
      <c r="B32" t="s">
        <v>77</v>
      </c>
      <c r="C32" t="s">
        <v>22</v>
      </c>
      <c r="D32">
        <v>1968</v>
      </c>
      <c r="E32">
        <v>34396</v>
      </c>
      <c r="F32">
        <v>18086</v>
      </c>
      <c r="G32">
        <v>18278</v>
      </c>
      <c r="H32">
        <v>36364</v>
      </c>
      <c r="I32">
        <v>6079</v>
      </c>
      <c r="J32">
        <v>6</v>
      </c>
      <c r="K32">
        <v>98.55</v>
      </c>
      <c r="L32">
        <v>0.02</v>
      </c>
      <c r="M32" t="s">
        <v>78</v>
      </c>
    </row>
    <row r="33" spans="1:13" x14ac:dyDescent="0.35">
      <c r="A33" t="s">
        <v>14</v>
      </c>
      <c r="B33" t="s">
        <v>79</v>
      </c>
      <c r="C33" t="s">
        <v>31</v>
      </c>
      <c r="D33">
        <v>0</v>
      </c>
      <c r="E33">
        <v>43451</v>
      </c>
      <c r="F33">
        <v>30058</v>
      </c>
      <c r="G33">
        <v>13393</v>
      </c>
      <c r="H33">
        <v>43451</v>
      </c>
      <c r="I33">
        <v>2202</v>
      </c>
      <c r="J33">
        <v>19.7</v>
      </c>
      <c r="K33">
        <v>0</v>
      </c>
      <c r="L33">
        <v>0</v>
      </c>
      <c r="M33" t="s">
        <v>80</v>
      </c>
    </row>
    <row r="34" spans="1:13" x14ac:dyDescent="0.35">
      <c r="A34" t="s">
        <v>14</v>
      </c>
      <c r="B34" t="s">
        <v>81</v>
      </c>
      <c r="C34" t="s">
        <v>16</v>
      </c>
      <c r="D34">
        <v>427</v>
      </c>
      <c r="E34">
        <v>6183</v>
      </c>
      <c r="F34">
        <v>1998</v>
      </c>
      <c r="G34">
        <v>4612</v>
      </c>
      <c r="H34">
        <v>6610</v>
      </c>
      <c r="I34">
        <v>1294</v>
      </c>
      <c r="J34">
        <v>5.0999999999999996</v>
      </c>
      <c r="K34">
        <v>22.09</v>
      </c>
      <c r="L34">
        <v>0.02</v>
      </c>
      <c r="M34" t="s">
        <v>82</v>
      </c>
    </row>
    <row r="35" spans="1:13" x14ac:dyDescent="0.35">
      <c r="A35" t="s">
        <v>14</v>
      </c>
      <c r="B35" t="s">
        <v>83</v>
      </c>
      <c r="C35" t="s">
        <v>16</v>
      </c>
      <c r="D35">
        <v>2840</v>
      </c>
      <c r="E35">
        <v>15962</v>
      </c>
      <c r="F35">
        <v>6010</v>
      </c>
      <c r="G35">
        <v>12792</v>
      </c>
      <c r="H35">
        <v>18802</v>
      </c>
      <c r="I35">
        <v>6256</v>
      </c>
      <c r="J35">
        <v>3</v>
      </c>
      <c r="K35">
        <v>142.19999999999999</v>
      </c>
      <c r="L35">
        <v>0.02</v>
      </c>
      <c r="M35" t="s">
        <v>84</v>
      </c>
    </row>
    <row r="36" spans="1:13" x14ac:dyDescent="0.35">
      <c r="A36" t="s">
        <v>14</v>
      </c>
      <c r="B36" t="s">
        <v>85</v>
      </c>
      <c r="C36" t="s">
        <v>44</v>
      </c>
      <c r="D36">
        <v>0</v>
      </c>
      <c r="E36">
        <v>7816</v>
      </c>
      <c r="F36">
        <v>6122</v>
      </c>
      <c r="G36">
        <v>1694</v>
      </c>
      <c r="H36">
        <v>7816</v>
      </c>
      <c r="I36">
        <v>165</v>
      </c>
      <c r="J36">
        <v>47.4</v>
      </c>
      <c r="K36">
        <v>0</v>
      </c>
      <c r="L36">
        <v>0</v>
      </c>
      <c r="M36" t="s">
        <v>86</v>
      </c>
    </row>
    <row r="37" spans="1:13" x14ac:dyDescent="0.35">
      <c r="A37" t="s">
        <v>14</v>
      </c>
      <c r="B37" t="s">
        <v>87</v>
      </c>
      <c r="C37" t="s">
        <v>31</v>
      </c>
      <c r="D37">
        <v>0</v>
      </c>
      <c r="E37">
        <v>5753</v>
      </c>
      <c r="F37">
        <v>2642</v>
      </c>
      <c r="G37">
        <v>3111</v>
      </c>
      <c r="H37">
        <v>5753</v>
      </c>
      <c r="I37">
        <v>1724</v>
      </c>
      <c r="J37">
        <v>3.3</v>
      </c>
      <c r="K37">
        <v>0</v>
      </c>
      <c r="L37">
        <v>0</v>
      </c>
      <c r="M37" t="s">
        <v>88</v>
      </c>
    </row>
    <row r="38" spans="1:13" x14ac:dyDescent="0.35">
      <c r="A38" t="s">
        <v>14</v>
      </c>
      <c r="B38" t="s">
        <v>89</v>
      </c>
      <c r="C38" t="s">
        <v>16</v>
      </c>
      <c r="D38">
        <v>1705</v>
      </c>
      <c r="E38">
        <v>13902</v>
      </c>
      <c r="F38">
        <v>3338</v>
      </c>
      <c r="G38">
        <v>12269</v>
      </c>
      <c r="H38">
        <v>15607</v>
      </c>
      <c r="I38">
        <v>5248</v>
      </c>
      <c r="J38">
        <v>3</v>
      </c>
      <c r="K38">
        <v>85.25</v>
      </c>
      <c r="L38">
        <v>0.02</v>
      </c>
      <c r="M38" t="s">
        <v>90</v>
      </c>
    </row>
    <row r="39" spans="1:13" x14ac:dyDescent="0.35">
      <c r="A39" t="s">
        <v>14</v>
      </c>
      <c r="B39" t="s">
        <v>91</v>
      </c>
      <c r="C39" t="s">
        <v>31</v>
      </c>
      <c r="D39">
        <v>0</v>
      </c>
      <c r="E39">
        <v>7491</v>
      </c>
      <c r="F39">
        <v>0</v>
      </c>
      <c r="G39">
        <v>7491</v>
      </c>
      <c r="H39">
        <v>7491</v>
      </c>
      <c r="I39">
        <v>1854</v>
      </c>
      <c r="J39">
        <v>4</v>
      </c>
      <c r="K39">
        <v>0</v>
      </c>
      <c r="L39">
        <v>0</v>
      </c>
      <c r="M39" t="s">
        <v>92</v>
      </c>
    </row>
    <row r="40" spans="1:13" x14ac:dyDescent="0.35">
      <c r="A40" t="s">
        <v>14</v>
      </c>
      <c r="B40" t="s">
        <v>93</v>
      </c>
      <c r="C40" t="s">
        <v>16</v>
      </c>
      <c r="D40">
        <v>685</v>
      </c>
      <c r="E40">
        <v>8414</v>
      </c>
      <c r="F40">
        <v>2250</v>
      </c>
      <c r="G40">
        <v>6849</v>
      </c>
      <c r="H40">
        <v>9099</v>
      </c>
      <c r="I40">
        <v>2656</v>
      </c>
      <c r="J40">
        <v>3.4</v>
      </c>
      <c r="K40">
        <v>34.31</v>
      </c>
      <c r="L40">
        <v>0.01</v>
      </c>
      <c r="M40" t="s">
        <v>94</v>
      </c>
    </row>
    <row r="41" spans="1:13" x14ac:dyDescent="0.35">
      <c r="A41" t="s">
        <v>14</v>
      </c>
      <c r="B41" t="s">
        <v>95</v>
      </c>
      <c r="C41" t="s">
        <v>16</v>
      </c>
      <c r="D41">
        <v>1565</v>
      </c>
      <c r="E41">
        <v>17786</v>
      </c>
      <c r="F41">
        <v>2416</v>
      </c>
      <c r="G41">
        <v>16935</v>
      </c>
      <c r="H41">
        <v>19351</v>
      </c>
      <c r="I41">
        <v>3331</v>
      </c>
      <c r="J41">
        <v>5.8</v>
      </c>
      <c r="K41">
        <v>78.89</v>
      </c>
      <c r="L41">
        <v>0.02</v>
      </c>
      <c r="M41" t="s">
        <v>96</v>
      </c>
    </row>
    <row r="42" spans="1:13" x14ac:dyDescent="0.35">
      <c r="A42" t="s">
        <v>14</v>
      </c>
      <c r="B42" t="s">
        <v>97</v>
      </c>
      <c r="C42" t="s">
        <v>51</v>
      </c>
      <c r="D42">
        <v>0</v>
      </c>
      <c r="E42">
        <v>50721</v>
      </c>
      <c r="F42">
        <v>27880</v>
      </c>
      <c r="G42">
        <v>22841</v>
      </c>
      <c r="H42">
        <v>50721</v>
      </c>
      <c r="I42">
        <v>2670</v>
      </c>
      <c r="J42">
        <v>19</v>
      </c>
      <c r="K42">
        <v>0</v>
      </c>
      <c r="L42">
        <v>0</v>
      </c>
      <c r="M42" t="s">
        <v>98</v>
      </c>
    </row>
    <row r="43" spans="1:13" x14ac:dyDescent="0.35">
      <c r="A43" t="s">
        <v>14</v>
      </c>
      <c r="B43" t="s">
        <v>99</v>
      </c>
      <c r="C43" t="s">
        <v>22</v>
      </c>
      <c r="D43">
        <v>1713</v>
      </c>
      <c r="E43">
        <v>19760</v>
      </c>
      <c r="F43">
        <v>12976</v>
      </c>
      <c r="G43">
        <v>8497</v>
      </c>
      <c r="H43">
        <v>21473</v>
      </c>
      <c r="I43">
        <v>1414</v>
      </c>
      <c r="J43">
        <v>15.2</v>
      </c>
      <c r="K43">
        <v>85.65</v>
      </c>
      <c r="L43">
        <v>0.06</v>
      </c>
      <c r="M43" t="s">
        <v>100</v>
      </c>
    </row>
    <row r="44" spans="1:13" x14ac:dyDescent="0.35">
      <c r="A44" t="s">
        <v>14</v>
      </c>
      <c r="B44" t="s">
        <v>101</v>
      </c>
      <c r="C44" t="s">
        <v>51</v>
      </c>
      <c r="D44">
        <v>0</v>
      </c>
      <c r="E44">
        <v>57084</v>
      </c>
      <c r="F44">
        <v>29600</v>
      </c>
      <c r="G44">
        <v>27484</v>
      </c>
      <c r="H44">
        <v>57084</v>
      </c>
      <c r="I44">
        <v>11098</v>
      </c>
      <c r="J44">
        <v>5.0999999999999996</v>
      </c>
      <c r="K44">
        <v>0</v>
      </c>
      <c r="L44">
        <v>0</v>
      </c>
      <c r="M44" t="s">
        <v>102</v>
      </c>
    </row>
    <row r="45" spans="1:13" x14ac:dyDescent="0.35">
      <c r="A45" t="s">
        <v>14</v>
      </c>
      <c r="B45" t="s">
        <v>103</v>
      </c>
      <c r="C45" t="s">
        <v>31</v>
      </c>
      <c r="D45">
        <v>0</v>
      </c>
      <c r="E45">
        <v>9339</v>
      </c>
      <c r="F45">
        <v>6464</v>
      </c>
      <c r="G45">
        <v>2875</v>
      </c>
      <c r="H45">
        <v>9339</v>
      </c>
      <c r="I45">
        <v>609</v>
      </c>
      <c r="J45">
        <v>15.3</v>
      </c>
      <c r="K45">
        <v>0</v>
      </c>
      <c r="L45">
        <v>0</v>
      </c>
      <c r="M45" t="s">
        <v>104</v>
      </c>
    </row>
    <row r="46" spans="1:13" x14ac:dyDescent="0.35">
      <c r="A46" t="s">
        <v>14</v>
      </c>
      <c r="B46" t="s">
        <v>105</v>
      </c>
      <c r="C46" t="s">
        <v>16</v>
      </c>
      <c r="D46">
        <v>6885</v>
      </c>
      <c r="E46">
        <v>20348</v>
      </c>
      <c r="F46">
        <v>15952</v>
      </c>
      <c r="G46">
        <v>11281</v>
      </c>
      <c r="H46">
        <v>27233</v>
      </c>
      <c r="I46">
        <v>3408</v>
      </c>
      <c r="J46">
        <v>8</v>
      </c>
      <c r="K46">
        <v>344.25</v>
      </c>
      <c r="L46">
        <v>0.1</v>
      </c>
      <c r="M46" t="s">
        <v>106</v>
      </c>
    </row>
    <row r="47" spans="1:13" x14ac:dyDescent="0.35">
      <c r="A47" t="s">
        <v>14</v>
      </c>
      <c r="B47" t="s">
        <v>107</v>
      </c>
      <c r="C47" t="s">
        <v>22</v>
      </c>
      <c r="D47">
        <v>238</v>
      </c>
      <c r="E47">
        <v>10308</v>
      </c>
      <c r="F47">
        <v>3390</v>
      </c>
      <c r="G47">
        <v>7156</v>
      </c>
      <c r="H47">
        <v>10546</v>
      </c>
      <c r="I47">
        <v>1161</v>
      </c>
      <c r="J47">
        <v>9.1</v>
      </c>
      <c r="K47">
        <v>11.92</v>
      </c>
      <c r="L47">
        <v>0.01</v>
      </c>
      <c r="M47" t="s">
        <v>108</v>
      </c>
    </row>
    <row r="48" spans="1:13" x14ac:dyDescent="0.35">
      <c r="A48" t="s">
        <v>14</v>
      </c>
      <c r="B48" t="s">
        <v>109</v>
      </c>
      <c r="C48" t="s">
        <v>51</v>
      </c>
      <c r="D48">
        <v>0</v>
      </c>
      <c r="E48">
        <v>23286</v>
      </c>
      <c r="F48">
        <v>12884</v>
      </c>
      <c r="G48">
        <v>10402</v>
      </c>
      <c r="H48">
        <v>23286</v>
      </c>
      <c r="I48">
        <v>1254</v>
      </c>
      <c r="J48">
        <v>18.600000000000001</v>
      </c>
      <c r="K48">
        <v>0</v>
      </c>
      <c r="L48">
        <v>0</v>
      </c>
      <c r="M48" t="s">
        <v>110</v>
      </c>
    </row>
    <row r="49" spans="1:13" x14ac:dyDescent="0.35">
      <c r="A49" t="s">
        <v>14</v>
      </c>
      <c r="B49" t="s">
        <v>111</v>
      </c>
      <c r="C49" t="s">
        <v>31</v>
      </c>
      <c r="D49">
        <v>0</v>
      </c>
      <c r="E49">
        <v>74894</v>
      </c>
      <c r="F49">
        <v>42008</v>
      </c>
      <c r="G49">
        <v>32886</v>
      </c>
      <c r="H49">
        <v>74894</v>
      </c>
      <c r="I49">
        <v>2383</v>
      </c>
      <c r="J49">
        <v>31.4</v>
      </c>
      <c r="K49">
        <v>0</v>
      </c>
      <c r="L49">
        <v>0</v>
      </c>
      <c r="M49" t="s">
        <v>112</v>
      </c>
    </row>
    <row r="50" spans="1:13" x14ac:dyDescent="0.35">
      <c r="A50" t="s">
        <v>14</v>
      </c>
      <c r="B50" t="s">
        <v>113</v>
      </c>
      <c r="C50" t="s">
        <v>16</v>
      </c>
      <c r="D50">
        <v>803</v>
      </c>
      <c r="E50">
        <v>13890</v>
      </c>
      <c r="F50">
        <v>5394</v>
      </c>
      <c r="G50">
        <v>9299</v>
      </c>
      <c r="H50">
        <v>14693</v>
      </c>
      <c r="I50">
        <v>2966</v>
      </c>
      <c r="J50">
        <v>5</v>
      </c>
      <c r="K50">
        <v>44.8</v>
      </c>
      <c r="L50">
        <v>0.02</v>
      </c>
      <c r="M50" t="s">
        <v>114</v>
      </c>
    </row>
    <row r="51" spans="1:13" x14ac:dyDescent="0.35">
      <c r="A51" t="s">
        <v>14</v>
      </c>
      <c r="B51" t="s">
        <v>115</v>
      </c>
      <c r="C51" t="s">
        <v>22</v>
      </c>
      <c r="D51">
        <v>0</v>
      </c>
      <c r="E51">
        <v>26394</v>
      </c>
      <c r="F51">
        <v>19338</v>
      </c>
      <c r="G51">
        <v>7056</v>
      </c>
      <c r="H51">
        <v>26394</v>
      </c>
      <c r="I51">
        <v>3188</v>
      </c>
      <c r="J51">
        <v>8.3000000000000007</v>
      </c>
      <c r="K51">
        <v>0</v>
      </c>
      <c r="L51">
        <v>0</v>
      </c>
      <c r="M51" t="s">
        <v>116</v>
      </c>
    </row>
    <row r="52" spans="1:13" x14ac:dyDescent="0.35">
      <c r="A52" t="s">
        <v>14</v>
      </c>
      <c r="B52" t="s">
        <v>117</v>
      </c>
      <c r="C52" t="s">
        <v>31</v>
      </c>
      <c r="D52">
        <v>0</v>
      </c>
      <c r="E52">
        <v>7653</v>
      </c>
      <c r="F52">
        <v>5410</v>
      </c>
      <c r="G52">
        <v>2243</v>
      </c>
      <c r="H52">
        <v>7653</v>
      </c>
      <c r="I52">
        <v>207</v>
      </c>
      <c r="J52">
        <v>37</v>
      </c>
      <c r="K52">
        <v>0</v>
      </c>
      <c r="L52">
        <v>0</v>
      </c>
      <c r="M52" t="s">
        <v>118</v>
      </c>
    </row>
    <row r="53" spans="1:13" x14ac:dyDescent="0.35">
      <c r="A53" t="s">
        <v>14</v>
      </c>
      <c r="B53" t="s">
        <v>119</v>
      </c>
      <c r="C53" t="s">
        <v>16</v>
      </c>
      <c r="D53">
        <f>138+359+1353</f>
        <v>1850</v>
      </c>
      <c r="E53">
        <f>5159+419+23775</f>
        <v>29353</v>
      </c>
      <c r="F53">
        <f>2818+12770+224</f>
        <v>15812</v>
      </c>
      <c r="G53">
        <f>2700+333+12358</f>
        <v>15391</v>
      </c>
      <c r="H53">
        <f>5518+557+25128</f>
        <v>31203</v>
      </c>
      <c r="I53">
        <f>390+77+2372</f>
        <v>2839</v>
      </c>
      <c r="J53">
        <v>12</v>
      </c>
      <c r="K53">
        <v>85</v>
      </c>
      <c r="L53">
        <v>0.06</v>
      </c>
      <c r="M53" t="s">
        <v>120</v>
      </c>
    </row>
    <row r="54" spans="1:13" x14ac:dyDescent="0.35">
      <c r="A54" t="s">
        <v>14</v>
      </c>
      <c r="B54" t="s">
        <v>121</v>
      </c>
      <c r="C54" t="s">
        <v>122</v>
      </c>
      <c r="D54">
        <v>0</v>
      </c>
      <c r="E54">
        <f>28056+18334</f>
        <v>46390</v>
      </c>
      <c r="F54">
        <f>18092+12454</f>
        <v>30546</v>
      </c>
      <c r="G54">
        <f>9964+5880</f>
        <v>15844</v>
      </c>
      <c r="H54">
        <f>28056+18334</f>
        <v>46390</v>
      </c>
      <c r="I54">
        <f>2328+973</f>
        <v>3301</v>
      </c>
      <c r="J54">
        <v>15.8</v>
      </c>
      <c r="K54">
        <v>0</v>
      </c>
      <c r="L54">
        <v>0</v>
      </c>
      <c r="M54" t="s">
        <v>123</v>
      </c>
    </row>
    <row r="55" spans="1:13" x14ac:dyDescent="0.35">
      <c r="A55" t="s">
        <v>14</v>
      </c>
      <c r="B55" t="s">
        <v>124</v>
      </c>
      <c r="C55" t="s">
        <v>51</v>
      </c>
      <c r="D55">
        <v>0</v>
      </c>
      <c r="E55">
        <v>451</v>
      </c>
      <c r="F55">
        <v>220</v>
      </c>
      <c r="G55">
        <v>231</v>
      </c>
      <c r="H55">
        <v>451</v>
      </c>
      <c r="I55">
        <v>123</v>
      </c>
      <c r="J55">
        <v>3.7</v>
      </c>
      <c r="K55">
        <v>0</v>
      </c>
      <c r="L55">
        <v>0</v>
      </c>
    </row>
    <row r="56" spans="1:13" x14ac:dyDescent="0.35">
      <c r="A56" t="s">
        <v>125</v>
      </c>
      <c r="B56" t="s">
        <v>126</v>
      </c>
      <c r="C56" t="s">
        <v>19</v>
      </c>
      <c r="D56">
        <v>0</v>
      </c>
      <c r="E56">
        <v>2151</v>
      </c>
      <c r="F56">
        <v>22</v>
      </c>
      <c r="G56">
        <v>2129</v>
      </c>
      <c r="H56">
        <v>2151</v>
      </c>
      <c r="I56">
        <v>977</v>
      </c>
      <c r="J56">
        <v>2.2000000000000002</v>
      </c>
      <c r="K56">
        <v>215.2</v>
      </c>
      <c r="L56">
        <v>0.22</v>
      </c>
      <c r="M56" t="s">
        <v>127</v>
      </c>
    </row>
    <row r="57" spans="1:13" x14ac:dyDescent="0.35">
      <c r="A57" t="s">
        <v>125</v>
      </c>
      <c r="B57" t="s">
        <v>128</v>
      </c>
      <c r="C57" t="s">
        <v>16</v>
      </c>
      <c r="D57">
        <v>1855</v>
      </c>
      <c r="E57">
        <v>306</v>
      </c>
      <c r="F57">
        <v>456</v>
      </c>
      <c r="G57">
        <v>1705</v>
      </c>
      <c r="H57">
        <v>2161</v>
      </c>
      <c r="I57">
        <v>757</v>
      </c>
      <c r="J57">
        <v>2.9</v>
      </c>
      <c r="K57">
        <v>961.6</v>
      </c>
      <c r="L57">
        <v>1.27</v>
      </c>
      <c r="M57" t="s">
        <v>129</v>
      </c>
    </row>
    <row r="58" spans="1:13" x14ac:dyDescent="0.35">
      <c r="A58" t="s">
        <v>125</v>
      </c>
      <c r="B58" t="s">
        <v>130</v>
      </c>
      <c r="C58" t="s">
        <v>31</v>
      </c>
      <c r="D58">
        <v>0</v>
      </c>
      <c r="E58">
        <v>37556</v>
      </c>
      <c r="F58">
        <v>5502</v>
      </c>
      <c r="G58">
        <v>32054</v>
      </c>
      <c r="H58">
        <v>37556</v>
      </c>
      <c r="I58">
        <v>8612</v>
      </c>
      <c r="J58">
        <v>4.4000000000000004</v>
      </c>
      <c r="K58">
        <v>3773.7</v>
      </c>
      <c r="L58">
        <v>0.44</v>
      </c>
      <c r="M58" t="s">
        <v>129</v>
      </c>
    </row>
    <row r="59" spans="1:13" x14ac:dyDescent="0.35">
      <c r="A59" t="s">
        <v>125</v>
      </c>
      <c r="B59" t="s">
        <v>131</v>
      </c>
      <c r="C59" t="s">
        <v>31</v>
      </c>
      <c r="D59">
        <v>0</v>
      </c>
      <c r="E59">
        <v>12441</v>
      </c>
      <c r="F59">
        <v>1834</v>
      </c>
      <c r="G59">
        <v>10607</v>
      </c>
      <c r="H59">
        <v>12441</v>
      </c>
      <c r="I59">
        <v>2768</v>
      </c>
      <c r="J59">
        <v>4.5</v>
      </c>
      <c r="K59">
        <v>1250.0999999999999</v>
      </c>
      <c r="L59">
        <v>0.45</v>
      </c>
      <c r="M59" t="s">
        <v>132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73944-5483-40CF-A5EC-BFF4EF8DC256}">
  <dimension ref="A1:M59"/>
  <sheetViews>
    <sheetView workbookViewId="0"/>
  </sheetViews>
  <sheetFormatPr defaultRowHeight="14.5" x14ac:dyDescent="0.35"/>
  <sheetData>
    <row r="1" spans="1:13" x14ac:dyDescent="0.35">
      <c r="A1" t="s">
        <v>134</v>
      </c>
    </row>
    <row r="2" spans="1:13" x14ac:dyDescent="0.35">
      <c r="A2" t="s">
        <v>135</v>
      </c>
    </row>
    <row r="3" spans="1:13" x14ac:dyDescent="0.3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</row>
    <row r="4" spans="1:13" x14ac:dyDescent="0.35">
      <c r="A4" t="s">
        <v>14</v>
      </c>
      <c r="B4" t="s">
        <v>15</v>
      </c>
      <c r="C4" t="s">
        <v>16</v>
      </c>
      <c r="D4">
        <v>0</v>
      </c>
      <c r="E4">
        <v>2391</v>
      </c>
      <c r="F4">
        <v>1332</v>
      </c>
      <c r="G4">
        <v>1059</v>
      </c>
      <c r="H4">
        <v>2391</v>
      </c>
      <c r="I4">
        <v>410</v>
      </c>
      <c r="J4">
        <v>5.8</v>
      </c>
      <c r="K4">
        <v>0</v>
      </c>
      <c r="L4">
        <v>0</v>
      </c>
      <c r="M4" t="s">
        <v>17</v>
      </c>
    </row>
    <row r="5" spans="1:13" x14ac:dyDescent="0.35">
      <c r="A5" t="s">
        <v>14</v>
      </c>
      <c r="B5" t="s">
        <v>18</v>
      </c>
      <c r="C5" t="s">
        <v>19</v>
      </c>
      <c r="D5">
        <v>0</v>
      </c>
      <c r="E5">
        <v>258</v>
      </c>
      <c r="F5">
        <v>124</v>
      </c>
      <c r="G5">
        <v>134</v>
      </c>
      <c r="H5">
        <v>258</v>
      </c>
      <c r="I5">
        <v>61</v>
      </c>
      <c r="J5">
        <v>4.2</v>
      </c>
      <c r="K5">
        <v>0</v>
      </c>
      <c r="L5">
        <v>0</v>
      </c>
      <c r="M5" t="s">
        <v>20</v>
      </c>
    </row>
    <row r="6" spans="1:13" x14ac:dyDescent="0.35">
      <c r="A6" t="s">
        <v>14</v>
      </c>
      <c r="B6" t="s">
        <v>21</v>
      </c>
      <c r="C6" t="s">
        <v>22</v>
      </c>
      <c r="D6">
        <v>1185</v>
      </c>
      <c r="E6">
        <v>4978</v>
      </c>
      <c r="F6">
        <v>3288</v>
      </c>
      <c r="G6">
        <v>2875</v>
      </c>
      <c r="H6">
        <v>6163</v>
      </c>
      <c r="I6">
        <v>1184</v>
      </c>
      <c r="J6">
        <v>5.2</v>
      </c>
      <c r="K6">
        <v>60.74</v>
      </c>
      <c r="L6">
        <v>0.05</v>
      </c>
      <c r="M6" t="s">
        <v>23</v>
      </c>
    </row>
    <row r="7" spans="1:13" x14ac:dyDescent="0.35">
      <c r="A7" t="s">
        <v>14</v>
      </c>
      <c r="B7" t="s">
        <v>24</v>
      </c>
      <c r="C7" t="s">
        <v>16</v>
      </c>
      <c r="D7">
        <v>260</v>
      </c>
      <c r="E7">
        <v>1404</v>
      </c>
      <c r="F7">
        <v>586</v>
      </c>
      <c r="G7">
        <v>1078</v>
      </c>
      <c r="H7">
        <v>1664</v>
      </c>
      <c r="I7">
        <v>464</v>
      </c>
      <c r="J7">
        <v>3.6</v>
      </c>
      <c r="K7">
        <v>13</v>
      </c>
      <c r="L7">
        <v>0.03</v>
      </c>
      <c r="M7" t="s">
        <v>25</v>
      </c>
    </row>
    <row r="8" spans="1:13" x14ac:dyDescent="0.35">
      <c r="A8" t="s">
        <v>14</v>
      </c>
      <c r="B8" t="s">
        <v>26</v>
      </c>
      <c r="C8" t="s">
        <v>16</v>
      </c>
      <c r="D8">
        <v>52</v>
      </c>
      <c r="E8">
        <v>1095</v>
      </c>
      <c r="F8">
        <v>310</v>
      </c>
      <c r="G8">
        <v>837</v>
      </c>
      <c r="H8">
        <v>1147</v>
      </c>
      <c r="I8">
        <v>353</v>
      </c>
      <c r="J8">
        <v>3.2</v>
      </c>
      <c r="K8">
        <v>2.6</v>
      </c>
      <c r="L8">
        <v>0.01</v>
      </c>
      <c r="M8" t="s">
        <v>27</v>
      </c>
    </row>
    <row r="9" spans="1:13" x14ac:dyDescent="0.35">
      <c r="A9" t="s">
        <v>14</v>
      </c>
      <c r="B9" t="s">
        <v>28</v>
      </c>
      <c r="C9" t="s">
        <v>16</v>
      </c>
      <c r="D9">
        <v>276</v>
      </c>
      <c r="E9">
        <v>677</v>
      </c>
      <c r="F9">
        <v>154</v>
      </c>
      <c r="G9">
        <v>799</v>
      </c>
      <c r="H9">
        <v>953</v>
      </c>
      <c r="I9">
        <v>195</v>
      </c>
      <c r="J9">
        <v>4.9000000000000004</v>
      </c>
      <c r="K9">
        <v>13.8</v>
      </c>
      <c r="L9">
        <v>7.0000000000000007E-2</v>
      </c>
      <c r="M9" t="s">
        <v>29</v>
      </c>
    </row>
    <row r="10" spans="1:13" x14ac:dyDescent="0.35">
      <c r="A10" t="s">
        <v>14</v>
      </c>
      <c r="B10" t="s">
        <v>30</v>
      </c>
      <c r="C10" t="s">
        <v>31</v>
      </c>
      <c r="D10">
        <v>0</v>
      </c>
      <c r="E10">
        <v>920</v>
      </c>
      <c r="F10">
        <v>464</v>
      </c>
      <c r="G10">
        <v>456</v>
      </c>
      <c r="H10">
        <v>920</v>
      </c>
      <c r="I10">
        <v>123</v>
      </c>
      <c r="J10">
        <v>7.5</v>
      </c>
      <c r="K10">
        <v>0</v>
      </c>
      <c r="L10">
        <v>0</v>
      </c>
      <c r="M10" t="s">
        <v>32</v>
      </c>
    </row>
    <row r="11" spans="1:13" x14ac:dyDescent="0.35">
      <c r="A11" t="s">
        <v>14</v>
      </c>
      <c r="B11" t="s">
        <v>33</v>
      </c>
      <c r="C11" t="s">
        <v>16</v>
      </c>
      <c r="D11">
        <v>397</v>
      </c>
      <c r="E11">
        <v>992</v>
      </c>
      <c r="F11">
        <v>392</v>
      </c>
      <c r="G11">
        <v>997</v>
      </c>
      <c r="H11">
        <v>1389</v>
      </c>
      <c r="I11">
        <v>306</v>
      </c>
      <c r="J11">
        <v>4.5</v>
      </c>
      <c r="K11">
        <v>21.65</v>
      </c>
      <c r="L11">
        <v>7.0000000000000007E-2</v>
      </c>
      <c r="M11" t="s">
        <v>34</v>
      </c>
    </row>
    <row r="12" spans="1:13" x14ac:dyDescent="0.35">
      <c r="A12" t="s">
        <v>14</v>
      </c>
      <c r="B12" t="s">
        <v>35</v>
      </c>
      <c r="C12" t="s">
        <v>31</v>
      </c>
      <c r="D12">
        <v>0</v>
      </c>
      <c r="E12">
        <v>1041</v>
      </c>
      <c r="F12">
        <v>590</v>
      </c>
      <c r="G12">
        <v>451</v>
      </c>
      <c r="H12">
        <v>1041</v>
      </c>
      <c r="I12">
        <v>341</v>
      </c>
      <c r="J12">
        <v>3.1</v>
      </c>
      <c r="K12">
        <v>0</v>
      </c>
      <c r="L12">
        <v>0</v>
      </c>
      <c r="M12" t="s">
        <v>36</v>
      </c>
    </row>
    <row r="13" spans="1:13" x14ac:dyDescent="0.35">
      <c r="A13" t="s">
        <v>14</v>
      </c>
      <c r="B13" t="s">
        <v>37</v>
      </c>
      <c r="C13" t="s">
        <v>16</v>
      </c>
      <c r="D13">
        <v>90</v>
      </c>
      <c r="E13">
        <v>327</v>
      </c>
      <c r="F13">
        <v>48</v>
      </c>
      <c r="G13">
        <v>369</v>
      </c>
      <c r="H13">
        <v>417</v>
      </c>
      <c r="I13">
        <v>189</v>
      </c>
      <c r="J13">
        <v>2.2000000000000002</v>
      </c>
      <c r="K13">
        <v>4.5</v>
      </c>
      <c r="L13">
        <v>0.02</v>
      </c>
      <c r="M13" t="s">
        <v>38</v>
      </c>
    </row>
    <row r="14" spans="1:13" x14ac:dyDescent="0.35">
      <c r="A14" t="s">
        <v>14</v>
      </c>
      <c r="B14" t="s">
        <v>39</v>
      </c>
      <c r="C14" t="s">
        <v>22</v>
      </c>
      <c r="D14">
        <v>537</v>
      </c>
      <c r="E14">
        <v>563</v>
      </c>
      <c r="F14">
        <v>290</v>
      </c>
      <c r="G14">
        <v>810</v>
      </c>
      <c r="H14">
        <v>1100</v>
      </c>
      <c r="I14">
        <v>306</v>
      </c>
      <c r="J14">
        <v>3.6</v>
      </c>
      <c r="K14">
        <v>26.85</v>
      </c>
      <c r="L14">
        <v>0.09</v>
      </c>
      <c r="M14" t="s">
        <v>40</v>
      </c>
    </row>
    <row r="15" spans="1:13" x14ac:dyDescent="0.35">
      <c r="A15" t="s">
        <v>14</v>
      </c>
      <c r="B15" t="s">
        <v>41</v>
      </c>
      <c r="C15" t="s">
        <v>16</v>
      </c>
      <c r="D15">
        <v>9</v>
      </c>
      <c r="E15">
        <v>5</v>
      </c>
      <c r="F15">
        <v>6</v>
      </c>
      <c r="G15">
        <v>8</v>
      </c>
      <c r="H15">
        <v>14</v>
      </c>
      <c r="I15">
        <v>8</v>
      </c>
      <c r="J15">
        <v>1.8</v>
      </c>
      <c r="K15">
        <v>0.9</v>
      </c>
      <c r="L15">
        <v>0.11</v>
      </c>
      <c r="M15" t="s">
        <v>42</v>
      </c>
    </row>
    <row r="16" spans="1:13" x14ac:dyDescent="0.35">
      <c r="A16" t="s">
        <v>14</v>
      </c>
      <c r="B16" t="s">
        <v>43</v>
      </c>
      <c r="C16" t="s">
        <v>44</v>
      </c>
      <c r="D16">
        <v>0</v>
      </c>
      <c r="E16">
        <v>10</v>
      </c>
      <c r="F16">
        <v>0</v>
      </c>
      <c r="G16">
        <v>10</v>
      </c>
      <c r="H16">
        <v>10</v>
      </c>
      <c r="I16">
        <v>6</v>
      </c>
      <c r="J16">
        <v>1.7</v>
      </c>
      <c r="K16">
        <v>0</v>
      </c>
      <c r="L16">
        <v>0</v>
      </c>
      <c r="M16" t="s">
        <v>45</v>
      </c>
    </row>
    <row r="17" spans="1:13" x14ac:dyDescent="0.35">
      <c r="A17" t="s">
        <v>14</v>
      </c>
      <c r="B17" t="s">
        <v>46</v>
      </c>
      <c r="C17" t="s">
        <v>16</v>
      </c>
      <c r="D17">
        <v>0</v>
      </c>
      <c r="E17">
        <v>3553</v>
      </c>
      <c r="F17">
        <v>1126</v>
      </c>
      <c r="G17">
        <v>2427</v>
      </c>
      <c r="H17">
        <v>3553</v>
      </c>
      <c r="I17">
        <v>350</v>
      </c>
      <c r="J17">
        <v>10.199999999999999</v>
      </c>
      <c r="K17">
        <v>0</v>
      </c>
      <c r="L17">
        <v>0</v>
      </c>
      <c r="M17" t="s">
        <v>47</v>
      </c>
    </row>
    <row r="18" spans="1:13" x14ac:dyDescent="0.35">
      <c r="A18" t="s">
        <v>14</v>
      </c>
      <c r="B18" t="s">
        <v>48</v>
      </c>
      <c r="C18" t="s">
        <v>16</v>
      </c>
      <c r="D18">
        <v>23</v>
      </c>
      <c r="E18">
        <v>800</v>
      </c>
      <c r="F18">
        <v>358</v>
      </c>
      <c r="G18">
        <v>465</v>
      </c>
      <c r="H18">
        <v>823</v>
      </c>
      <c r="I18">
        <v>167</v>
      </c>
      <c r="J18">
        <v>4.9000000000000004</v>
      </c>
      <c r="K18">
        <v>1.1499999999999999</v>
      </c>
      <c r="L18">
        <v>0.01</v>
      </c>
      <c r="M18" t="s">
        <v>49</v>
      </c>
    </row>
    <row r="19" spans="1:13" x14ac:dyDescent="0.35">
      <c r="A19" t="s">
        <v>14</v>
      </c>
      <c r="B19" t="s">
        <v>50</v>
      </c>
      <c r="C19" t="s">
        <v>51</v>
      </c>
      <c r="D19">
        <v>0</v>
      </c>
      <c r="E19">
        <v>4422</v>
      </c>
      <c r="F19">
        <v>3502</v>
      </c>
      <c r="G19">
        <v>920</v>
      </c>
      <c r="H19">
        <v>4422</v>
      </c>
      <c r="I19">
        <v>236</v>
      </c>
      <c r="J19">
        <v>18.7</v>
      </c>
      <c r="K19">
        <v>0</v>
      </c>
      <c r="L19">
        <v>0</v>
      </c>
      <c r="M19" t="s">
        <v>52</v>
      </c>
    </row>
    <row r="20" spans="1:13" x14ac:dyDescent="0.35">
      <c r="A20" t="s">
        <v>14</v>
      </c>
      <c r="B20" t="s">
        <v>53</v>
      </c>
      <c r="C20" t="s">
        <v>22</v>
      </c>
      <c r="D20">
        <v>1278</v>
      </c>
      <c r="E20">
        <v>497</v>
      </c>
      <c r="F20">
        <v>36</v>
      </c>
      <c r="G20">
        <v>1739</v>
      </c>
      <c r="H20">
        <v>1775</v>
      </c>
      <c r="I20">
        <v>508</v>
      </c>
      <c r="J20">
        <v>3.5</v>
      </c>
      <c r="K20">
        <v>0</v>
      </c>
      <c r="L20">
        <v>0</v>
      </c>
      <c r="M20" t="s">
        <v>54</v>
      </c>
    </row>
    <row r="21" spans="1:13" x14ac:dyDescent="0.35">
      <c r="A21" t="s">
        <v>14</v>
      </c>
      <c r="B21" t="s">
        <v>55</v>
      </c>
      <c r="C21" t="s">
        <v>31</v>
      </c>
      <c r="D21">
        <v>0</v>
      </c>
      <c r="E21">
        <v>128</v>
      </c>
      <c r="F21">
        <v>0</v>
      </c>
      <c r="G21">
        <v>128</v>
      </c>
      <c r="H21">
        <v>128</v>
      </c>
      <c r="I21">
        <v>31</v>
      </c>
      <c r="J21">
        <v>4.0999999999999996</v>
      </c>
      <c r="K21">
        <v>0</v>
      </c>
      <c r="L21">
        <v>0</v>
      </c>
      <c r="M21" t="s">
        <v>56</v>
      </c>
    </row>
    <row r="22" spans="1:13" x14ac:dyDescent="0.35">
      <c r="A22" t="s">
        <v>14</v>
      </c>
      <c r="B22" t="s">
        <v>57</v>
      </c>
      <c r="C22" t="s">
        <v>16</v>
      </c>
      <c r="D22">
        <v>4</v>
      </c>
      <c r="E22">
        <v>390</v>
      </c>
      <c r="F22">
        <v>190</v>
      </c>
      <c r="G22">
        <v>204</v>
      </c>
      <c r="H22">
        <v>394</v>
      </c>
      <c r="I22">
        <v>163</v>
      </c>
      <c r="J22">
        <v>2.4</v>
      </c>
      <c r="K22">
        <v>0.2</v>
      </c>
      <c r="L22">
        <v>0</v>
      </c>
      <c r="M22" t="s">
        <v>58</v>
      </c>
    </row>
    <row r="23" spans="1:13" x14ac:dyDescent="0.35">
      <c r="A23" t="s">
        <v>14</v>
      </c>
      <c r="B23" t="s">
        <v>59</v>
      </c>
      <c r="C23" t="s">
        <v>19</v>
      </c>
      <c r="D23">
        <v>0</v>
      </c>
      <c r="E23">
        <v>713</v>
      </c>
      <c r="F23">
        <v>214</v>
      </c>
      <c r="G23">
        <v>499</v>
      </c>
      <c r="H23">
        <v>713</v>
      </c>
      <c r="I23">
        <v>261</v>
      </c>
      <c r="J23">
        <v>2.7</v>
      </c>
      <c r="K23">
        <v>0</v>
      </c>
      <c r="L23">
        <v>0</v>
      </c>
      <c r="M23" t="s">
        <v>60</v>
      </c>
    </row>
    <row r="24" spans="1:13" x14ac:dyDescent="0.35">
      <c r="A24" t="s">
        <v>14</v>
      </c>
      <c r="B24" t="s">
        <v>61</v>
      </c>
      <c r="C24" t="s">
        <v>19</v>
      </c>
      <c r="D24">
        <v>0</v>
      </c>
      <c r="E24">
        <v>301</v>
      </c>
      <c r="F24">
        <v>0</v>
      </c>
      <c r="G24">
        <v>301</v>
      </c>
      <c r="H24">
        <v>301</v>
      </c>
      <c r="I24">
        <v>214</v>
      </c>
      <c r="J24">
        <v>1.4</v>
      </c>
      <c r="K24">
        <v>0</v>
      </c>
      <c r="L24">
        <v>0</v>
      </c>
      <c r="M24" t="s">
        <v>62</v>
      </c>
    </row>
    <row r="25" spans="1:13" x14ac:dyDescent="0.35">
      <c r="A25" t="s">
        <v>14</v>
      </c>
      <c r="B25" t="s">
        <v>63</v>
      </c>
      <c r="C25" t="s">
        <v>31</v>
      </c>
      <c r="D25">
        <v>0</v>
      </c>
      <c r="E25">
        <v>300</v>
      </c>
      <c r="F25">
        <v>4</v>
      </c>
      <c r="G25">
        <v>296</v>
      </c>
      <c r="H25">
        <v>300</v>
      </c>
      <c r="I25">
        <v>44</v>
      </c>
      <c r="J25">
        <v>6.8</v>
      </c>
      <c r="K25">
        <v>0</v>
      </c>
      <c r="L25">
        <v>0</v>
      </c>
      <c r="M25" t="s">
        <v>64</v>
      </c>
    </row>
    <row r="26" spans="1:13" x14ac:dyDescent="0.35">
      <c r="A26" t="s">
        <v>14</v>
      </c>
      <c r="B26" t="s">
        <v>65</v>
      </c>
      <c r="C26" t="s">
        <v>16</v>
      </c>
      <c r="D26">
        <v>1022</v>
      </c>
      <c r="E26">
        <v>1479</v>
      </c>
      <c r="F26">
        <v>870</v>
      </c>
      <c r="G26">
        <v>1631</v>
      </c>
      <c r="H26">
        <v>2501</v>
      </c>
      <c r="I26">
        <v>477</v>
      </c>
      <c r="J26">
        <v>5.2</v>
      </c>
      <c r="K26">
        <v>51.4</v>
      </c>
      <c r="L26">
        <v>0.11</v>
      </c>
      <c r="M26" t="s">
        <v>66</v>
      </c>
    </row>
    <row r="27" spans="1:13" x14ac:dyDescent="0.35">
      <c r="A27" t="s">
        <v>14</v>
      </c>
      <c r="B27" t="s">
        <v>67</v>
      </c>
      <c r="C27" t="s">
        <v>16</v>
      </c>
      <c r="D27">
        <v>1433</v>
      </c>
      <c r="E27">
        <v>2820</v>
      </c>
      <c r="F27">
        <v>1498</v>
      </c>
      <c r="G27">
        <v>2755</v>
      </c>
      <c r="H27">
        <v>4253</v>
      </c>
      <c r="I27">
        <v>980</v>
      </c>
      <c r="J27">
        <v>4.3</v>
      </c>
      <c r="K27">
        <v>73.27</v>
      </c>
      <c r="L27">
        <v>7.0000000000000007E-2</v>
      </c>
      <c r="M27" t="s">
        <v>68</v>
      </c>
    </row>
    <row r="28" spans="1:13" x14ac:dyDescent="0.35">
      <c r="A28" t="s">
        <v>14</v>
      </c>
      <c r="B28" t="s">
        <v>69</v>
      </c>
      <c r="C28" t="s">
        <v>16</v>
      </c>
      <c r="D28">
        <v>55</v>
      </c>
      <c r="E28">
        <v>85</v>
      </c>
      <c r="F28">
        <v>52</v>
      </c>
      <c r="G28">
        <v>88</v>
      </c>
      <c r="H28">
        <v>140</v>
      </c>
      <c r="I28">
        <v>25</v>
      </c>
      <c r="J28">
        <v>5.6</v>
      </c>
      <c r="K28">
        <v>2.85</v>
      </c>
      <c r="L28">
        <v>0.11</v>
      </c>
      <c r="M28" t="s">
        <v>70</v>
      </c>
    </row>
    <row r="29" spans="1:13" x14ac:dyDescent="0.35">
      <c r="A29" t="s">
        <v>14</v>
      </c>
      <c r="B29" t="s">
        <v>71</v>
      </c>
      <c r="C29" t="s">
        <v>19</v>
      </c>
      <c r="D29">
        <v>0</v>
      </c>
      <c r="E29">
        <v>20</v>
      </c>
      <c r="F29">
        <v>0</v>
      </c>
      <c r="G29">
        <v>20</v>
      </c>
      <c r="H29">
        <v>20</v>
      </c>
      <c r="I29">
        <v>17</v>
      </c>
      <c r="J29">
        <v>1.2</v>
      </c>
      <c r="K29">
        <v>0</v>
      </c>
      <c r="L29">
        <v>0</v>
      </c>
      <c r="M29" t="s">
        <v>72</v>
      </c>
    </row>
    <row r="30" spans="1:13" x14ac:dyDescent="0.35">
      <c r="A30" t="s">
        <v>14</v>
      </c>
      <c r="B30" t="s">
        <v>73</v>
      </c>
      <c r="C30" t="s">
        <v>31</v>
      </c>
      <c r="D30">
        <v>0</v>
      </c>
      <c r="E30">
        <v>1892</v>
      </c>
      <c r="F30">
        <v>462</v>
      </c>
      <c r="G30">
        <v>1430</v>
      </c>
      <c r="H30">
        <v>1892</v>
      </c>
      <c r="I30">
        <v>413</v>
      </c>
      <c r="J30">
        <v>4.5999999999999996</v>
      </c>
      <c r="K30">
        <v>0</v>
      </c>
      <c r="L30">
        <v>0</v>
      </c>
      <c r="M30" t="s">
        <v>74</v>
      </c>
    </row>
    <row r="31" spans="1:13" x14ac:dyDescent="0.35">
      <c r="A31" t="s">
        <v>14</v>
      </c>
      <c r="B31" t="s">
        <v>75</v>
      </c>
      <c r="C31" t="s">
        <v>31</v>
      </c>
      <c r="D31">
        <v>0</v>
      </c>
      <c r="E31">
        <v>405</v>
      </c>
      <c r="F31">
        <v>34</v>
      </c>
      <c r="G31">
        <v>371</v>
      </c>
      <c r="H31">
        <v>405</v>
      </c>
      <c r="I31">
        <v>45</v>
      </c>
      <c r="J31">
        <v>9</v>
      </c>
      <c r="K31">
        <v>0</v>
      </c>
      <c r="L31">
        <v>0</v>
      </c>
      <c r="M31" t="s">
        <v>76</v>
      </c>
    </row>
    <row r="32" spans="1:13" x14ac:dyDescent="0.35">
      <c r="A32" t="s">
        <v>14</v>
      </c>
      <c r="B32" t="s">
        <v>77</v>
      </c>
      <c r="C32" t="s">
        <v>22</v>
      </c>
      <c r="D32">
        <v>52</v>
      </c>
      <c r="E32">
        <v>3041</v>
      </c>
      <c r="F32">
        <v>1824</v>
      </c>
      <c r="G32">
        <v>1269</v>
      </c>
      <c r="H32">
        <v>3093</v>
      </c>
      <c r="I32">
        <v>433</v>
      </c>
      <c r="J32">
        <v>7.1</v>
      </c>
      <c r="K32">
        <v>2.6</v>
      </c>
      <c r="L32">
        <v>0.01</v>
      </c>
      <c r="M32" t="s">
        <v>78</v>
      </c>
    </row>
    <row r="33" spans="1:13" x14ac:dyDescent="0.35">
      <c r="A33" t="s">
        <v>14</v>
      </c>
      <c r="B33" t="s">
        <v>79</v>
      </c>
      <c r="C33" t="s">
        <v>31</v>
      </c>
      <c r="D33">
        <v>0</v>
      </c>
      <c r="E33">
        <v>2840</v>
      </c>
      <c r="F33">
        <v>2072</v>
      </c>
      <c r="G33">
        <v>768</v>
      </c>
      <c r="H33">
        <v>2840</v>
      </c>
      <c r="I33">
        <v>117</v>
      </c>
      <c r="J33">
        <v>24.3</v>
      </c>
      <c r="K33">
        <v>0</v>
      </c>
      <c r="L33">
        <v>0</v>
      </c>
      <c r="M33" t="s">
        <v>80</v>
      </c>
    </row>
    <row r="34" spans="1:13" x14ac:dyDescent="0.35">
      <c r="A34" t="s">
        <v>14</v>
      </c>
      <c r="B34" t="s">
        <v>81</v>
      </c>
      <c r="C34" t="s">
        <v>16</v>
      </c>
      <c r="D34">
        <v>28</v>
      </c>
      <c r="E34">
        <v>462</v>
      </c>
      <c r="F34">
        <v>150</v>
      </c>
      <c r="G34">
        <v>340</v>
      </c>
      <c r="H34">
        <v>490</v>
      </c>
      <c r="I34">
        <v>152</v>
      </c>
      <c r="J34">
        <v>3.2</v>
      </c>
      <c r="K34">
        <v>1.4</v>
      </c>
      <c r="L34">
        <v>0.01</v>
      </c>
      <c r="M34" t="s">
        <v>82</v>
      </c>
    </row>
    <row r="35" spans="1:13" x14ac:dyDescent="0.35">
      <c r="A35" t="s">
        <v>14</v>
      </c>
      <c r="B35" t="s">
        <v>83</v>
      </c>
      <c r="C35" t="s">
        <v>16</v>
      </c>
      <c r="D35">
        <v>847</v>
      </c>
      <c r="E35">
        <v>1005</v>
      </c>
      <c r="F35">
        <v>214</v>
      </c>
      <c r="G35">
        <v>1638</v>
      </c>
      <c r="H35">
        <v>1852</v>
      </c>
      <c r="I35">
        <v>880</v>
      </c>
      <c r="J35">
        <v>2.1</v>
      </c>
      <c r="K35">
        <v>42.45</v>
      </c>
      <c r="L35">
        <v>0.05</v>
      </c>
      <c r="M35" t="s">
        <v>84</v>
      </c>
    </row>
    <row r="36" spans="1:13" x14ac:dyDescent="0.35">
      <c r="A36" t="s">
        <v>14</v>
      </c>
      <c r="B36" t="s">
        <v>85</v>
      </c>
      <c r="C36" t="s">
        <v>44</v>
      </c>
      <c r="D36">
        <v>0</v>
      </c>
      <c r="E36">
        <v>757</v>
      </c>
      <c r="F36">
        <v>644</v>
      </c>
      <c r="G36">
        <v>113</v>
      </c>
      <c r="H36">
        <v>757</v>
      </c>
      <c r="I36">
        <v>33</v>
      </c>
      <c r="J36">
        <v>22.9</v>
      </c>
      <c r="K36">
        <v>0</v>
      </c>
      <c r="L36">
        <v>0</v>
      </c>
      <c r="M36" t="s">
        <v>86</v>
      </c>
    </row>
    <row r="37" spans="1:13" x14ac:dyDescent="0.35">
      <c r="A37" t="s">
        <v>14</v>
      </c>
      <c r="B37" t="s">
        <v>87</v>
      </c>
      <c r="C37" t="s">
        <v>31</v>
      </c>
      <c r="D37">
        <v>0</v>
      </c>
      <c r="E37">
        <v>694</v>
      </c>
      <c r="F37">
        <v>360</v>
      </c>
      <c r="G37">
        <v>334</v>
      </c>
      <c r="H37">
        <v>694</v>
      </c>
      <c r="I37">
        <v>353</v>
      </c>
      <c r="J37">
        <v>2</v>
      </c>
      <c r="K37">
        <v>0</v>
      </c>
      <c r="L37">
        <v>0</v>
      </c>
      <c r="M37" t="s">
        <v>88</v>
      </c>
    </row>
    <row r="38" spans="1:13" x14ac:dyDescent="0.35">
      <c r="A38" t="s">
        <v>14</v>
      </c>
      <c r="B38" t="s">
        <v>89</v>
      </c>
      <c r="C38" t="s">
        <v>16</v>
      </c>
      <c r="D38">
        <v>8</v>
      </c>
      <c r="E38">
        <v>913</v>
      </c>
      <c r="F38">
        <v>152</v>
      </c>
      <c r="G38">
        <v>769</v>
      </c>
      <c r="H38">
        <v>921</v>
      </c>
      <c r="I38">
        <v>443</v>
      </c>
      <c r="J38">
        <v>2.1</v>
      </c>
      <c r="K38">
        <v>0.4</v>
      </c>
      <c r="L38">
        <v>0</v>
      </c>
      <c r="M38" t="s">
        <v>90</v>
      </c>
    </row>
    <row r="39" spans="1:13" x14ac:dyDescent="0.35">
      <c r="A39" t="s">
        <v>14</v>
      </c>
      <c r="B39" t="s">
        <v>91</v>
      </c>
      <c r="C39" t="s">
        <v>31</v>
      </c>
      <c r="D39">
        <v>0</v>
      </c>
      <c r="E39">
        <v>740</v>
      </c>
      <c r="F39">
        <v>0</v>
      </c>
      <c r="G39">
        <v>740</v>
      </c>
      <c r="H39">
        <v>740</v>
      </c>
      <c r="I39">
        <v>284</v>
      </c>
      <c r="J39">
        <v>2.6</v>
      </c>
      <c r="K39">
        <v>0</v>
      </c>
      <c r="L39">
        <v>0</v>
      </c>
      <c r="M39" t="s">
        <v>92</v>
      </c>
    </row>
    <row r="40" spans="1:13" x14ac:dyDescent="0.35">
      <c r="A40" t="s">
        <v>14</v>
      </c>
      <c r="B40" t="s">
        <v>93</v>
      </c>
      <c r="C40" t="s">
        <v>16</v>
      </c>
      <c r="D40">
        <v>41</v>
      </c>
      <c r="E40">
        <v>474</v>
      </c>
      <c r="F40">
        <v>168</v>
      </c>
      <c r="G40">
        <v>347</v>
      </c>
      <c r="H40">
        <v>515</v>
      </c>
      <c r="I40">
        <v>136</v>
      </c>
      <c r="J40">
        <v>3.8</v>
      </c>
      <c r="K40">
        <v>2.0499999999999998</v>
      </c>
      <c r="L40">
        <v>0.02</v>
      </c>
      <c r="M40" t="s">
        <v>94</v>
      </c>
    </row>
    <row r="41" spans="1:13" x14ac:dyDescent="0.35">
      <c r="A41" t="s">
        <v>14</v>
      </c>
      <c r="B41" t="s">
        <v>95</v>
      </c>
      <c r="C41" t="s">
        <v>16</v>
      </c>
      <c r="D41">
        <v>25</v>
      </c>
      <c r="E41">
        <v>2896</v>
      </c>
      <c r="F41">
        <v>742</v>
      </c>
      <c r="G41">
        <v>2179</v>
      </c>
      <c r="H41">
        <v>2921</v>
      </c>
      <c r="I41">
        <v>193</v>
      </c>
      <c r="J41">
        <v>15.1</v>
      </c>
      <c r="K41">
        <v>1.25</v>
      </c>
      <c r="L41">
        <v>0.01</v>
      </c>
      <c r="M41" t="s">
        <v>96</v>
      </c>
    </row>
    <row r="42" spans="1:13" x14ac:dyDescent="0.35">
      <c r="A42" t="s">
        <v>14</v>
      </c>
      <c r="B42" t="s">
        <v>97</v>
      </c>
      <c r="C42" t="s">
        <v>51</v>
      </c>
      <c r="D42">
        <v>0</v>
      </c>
      <c r="E42">
        <v>3092</v>
      </c>
      <c r="F42">
        <v>1494</v>
      </c>
      <c r="G42">
        <v>1598</v>
      </c>
      <c r="H42">
        <v>3092</v>
      </c>
      <c r="I42">
        <v>218</v>
      </c>
      <c r="J42">
        <v>14.2</v>
      </c>
      <c r="K42">
        <v>0</v>
      </c>
      <c r="L42">
        <v>0</v>
      </c>
      <c r="M42" t="s">
        <v>98</v>
      </c>
    </row>
    <row r="43" spans="1:13" x14ac:dyDescent="0.35">
      <c r="A43" t="s">
        <v>14</v>
      </c>
      <c r="B43" t="s">
        <v>99</v>
      </c>
      <c r="C43" t="s">
        <v>22</v>
      </c>
      <c r="D43">
        <v>0</v>
      </c>
      <c r="E43">
        <v>1962</v>
      </c>
      <c r="F43">
        <v>954</v>
      </c>
      <c r="G43">
        <v>1008</v>
      </c>
      <c r="H43">
        <v>1962</v>
      </c>
      <c r="I43">
        <v>160</v>
      </c>
      <c r="J43">
        <v>12.3</v>
      </c>
      <c r="K43">
        <v>0</v>
      </c>
      <c r="L43">
        <v>0</v>
      </c>
      <c r="M43" t="s">
        <v>100</v>
      </c>
    </row>
    <row r="44" spans="1:13" x14ac:dyDescent="0.35">
      <c r="A44" t="s">
        <v>14</v>
      </c>
      <c r="B44" t="s">
        <v>101</v>
      </c>
      <c r="C44" t="s">
        <v>51</v>
      </c>
      <c r="D44">
        <v>0</v>
      </c>
      <c r="E44">
        <v>2911</v>
      </c>
      <c r="F44">
        <v>1138</v>
      </c>
      <c r="G44">
        <v>1773</v>
      </c>
      <c r="H44">
        <v>2911</v>
      </c>
      <c r="I44">
        <v>272</v>
      </c>
      <c r="J44">
        <v>10.7</v>
      </c>
      <c r="K44">
        <v>0</v>
      </c>
      <c r="L44">
        <v>0</v>
      </c>
      <c r="M44" t="s">
        <v>102</v>
      </c>
    </row>
    <row r="45" spans="1:13" x14ac:dyDescent="0.35">
      <c r="A45" t="s">
        <v>14</v>
      </c>
      <c r="B45" t="s">
        <v>103</v>
      </c>
      <c r="C45" t="s">
        <v>31</v>
      </c>
      <c r="D45">
        <v>0</v>
      </c>
      <c r="E45">
        <v>1590</v>
      </c>
      <c r="F45">
        <v>1180</v>
      </c>
      <c r="G45">
        <v>410</v>
      </c>
      <c r="H45">
        <v>1590</v>
      </c>
      <c r="I45">
        <v>73</v>
      </c>
      <c r="J45">
        <v>21.8</v>
      </c>
      <c r="K45">
        <v>0</v>
      </c>
      <c r="L45">
        <v>0</v>
      </c>
      <c r="M45" t="s">
        <v>104</v>
      </c>
    </row>
    <row r="46" spans="1:13" x14ac:dyDescent="0.35">
      <c r="A46" t="s">
        <v>14</v>
      </c>
      <c r="B46" t="s">
        <v>105</v>
      </c>
      <c r="C46" t="s">
        <v>16</v>
      </c>
      <c r="D46">
        <v>316</v>
      </c>
      <c r="E46">
        <v>738</v>
      </c>
      <c r="F46">
        <v>430</v>
      </c>
      <c r="G46">
        <v>624</v>
      </c>
      <c r="H46">
        <v>1054</v>
      </c>
      <c r="I46">
        <v>251</v>
      </c>
      <c r="J46">
        <v>4.2</v>
      </c>
      <c r="K46">
        <v>15.8</v>
      </c>
      <c r="L46">
        <v>0.06</v>
      </c>
      <c r="M46" t="s">
        <v>106</v>
      </c>
    </row>
    <row r="47" spans="1:13" x14ac:dyDescent="0.35">
      <c r="A47" t="s">
        <v>14</v>
      </c>
      <c r="B47" t="s">
        <v>107</v>
      </c>
      <c r="C47" t="s">
        <v>22</v>
      </c>
      <c r="D47">
        <v>28</v>
      </c>
      <c r="E47">
        <v>501</v>
      </c>
      <c r="F47">
        <v>308</v>
      </c>
      <c r="G47">
        <v>221</v>
      </c>
      <c r="H47">
        <v>529</v>
      </c>
      <c r="I47">
        <v>90</v>
      </c>
      <c r="J47">
        <v>5.9</v>
      </c>
      <c r="K47">
        <v>1.42</v>
      </c>
      <c r="L47">
        <v>0.02</v>
      </c>
      <c r="M47" t="s">
        <v>108</v>
      </c>
    </row>
    <row r="48" spans="1:13" x14ac:dyDescent="0.35">
      <c r="A48" t="s">
        <v>14</v>
      </c>
      <c r="B48" t="s">
        <v>109</v>
      </c>
      <c r="C48" t="s">
        <v>51</v>
      </c>
      <c r="D48">
        <v>0</v>
      </c>
      <c r="E48">
        <v>1786</v>
      </c>
      <c r="F48">
        <v>1254</v>
      </c>
      <c r="G48">
        <v>532</v>
      </c>
      <c r="H48">
        <v>1786</v>
      </c>
      <c r="I48">
        <v>144</v>
      </c>
      <c r="J48">
        <v>12.4</v>
      </c>
      <c r="K48">
        <v>0</v>
      </c>
      <c r="L48">
        <v>0</v>
      </c>
      <c r="M48" t="s">
        <v>110</v>
      </c>
    </row>
    <row r="49" spans="1:13" x14ac:dyDescent="0.35">
      <c r="A49" t="s">
        <v>14</v>
      </c>
      <c r="B49" t="s">
        <v>111</v>
      </c>
      <c r="C49" t="s">
        <v>31</v>
      </c>
      <c r="D49">
        <v>0</v>
      </c>
      <c r="E49">
        <v>8014</v>
      </c>
      <c r="F49">
        <v>5236</v>
      </c>
      <c r="G49">
        <v>2778</v>
      </c>
      <c r="H49">
        <v>8014</v>
      </c>
      <c r="I49">
        <v>243</v>
      </c>
      <c r="J49">
        <v>33</v>
      </c>
      <c r="K49">
        <v>0</v>
      </c>
      <c r="L49">
        <v>0</v>
      </c>
      <c r="M49" t="s">
        <v>112</v>
      </c>
    </row>
    <row r="50" spans="1:13" x14ac:dyDescent="0.35">
      <c r="A50" t="s">
        <v>14</v>
      </c>
      <c r="B50" t="s">
        <v>113</v>
      </c>
      <c r="C50" t="s">
        <v>16</v>
      </c>
      <c r="D50">
        <v>100</v>
      </c>
      <c r="E50">
        <v>1407</v>
      </c>
      <c r="F50">
        <v>712</v>
      </c>
      <c r="G50">
        <v>795</v>
      </c>
      <c r="H50">
        <v>1507</v>
      </c>
      <c r="I50">
        <v>237</v>
      </c>
      <c r="J50">
        <v>6.4</v>
      </c>
      <c r="K50">
        <v>9.1</v>
      </c>
      <c r="L50">
        <v>0.04</v>
      </c>
      <c r="M50" t="s">
        <v>114</v>
      </c>
    </row>
    <row r="51" spans="1:13" x14ac:dyDescent="0.35">
      <c r="A51" t="s">
        <v>14</v>
      </c>
      <c r="B51" t="s">
        <v>115</v>
      </c>
      <c r="C51" t="s">
        <v>22</v>
      </c>
      <c r="D51">
        <v>0</v>
      </c>
      <c r="E51">
        <v>145</v>
      </c>
      <c r="F51">
        <v>116</v>
      </c>
      <c r="G51">
        <v>29</v>
      </c>
      <c r="H51">
        <v>145</v>
      </c>
      <c r="I51">
        <v>39</v>
      </c>
      <c r="J51">
        <v>3.7</v>
      </c>
      <c r="K51">
        <v>0</v>
      </c>
      <c r="L51">
        <v>0</v>
      </c>
      <c r="M51" t="s">
        <v>116</v>
      </c>
    </row>
    <row r="52" spans="1:13" x14ac:dyDescent="0.35">
      <c r="A52" t="s">
        <v>14</v>
      </c>
      <c r="B52" t="s">
        <v>117</v>
      </c>
      <c r="C52" t="s">
        <v>31</v>
      </c>
      <c r="D52">
        <v>0</v>
      </c>
      <c r="E52">
        <v>207</v>
      </c>
      <c r="F52">
        <v>54</v>
      </c>
      <c r="G52">
        <v>153</v>
      </c>
      <c r="H52">
        <v>207</v>
      </c>
      <c r="I52">
        <v>31</v>
      </c>
      <c r="J52">
        <v>6.7</v>
      </c>
      <c r="K52">
        <v>0</v>
      </c>
      <c r="L52">
        <v>0</v>
      </c>
      <c r="M52" t="s">
        <v>118</v>
      </c>
    </row>
    <row r="53" spans="1:13" x14ac:dyDescent="0.35">
      <c r="A53" t="s">
        <v>14</v>
      </c>
      <c r="B53" t="s">
        <v>119</v>
      </c>
      <c r="C53" t="s">
        <v>16</v>
      </c>
      <c r="D53">
        <v>127</v>
      </c>
      <c r="E53">
        <v>970</v>
      </c>
      <c r="F53">
        <v>336</v>
      </c>
      <c r="G53">
        <v>1097</v>
      </c>
      <c r="H53">
        <v>1097</v>
      </c>
      <c r="I53">
        <v>101</v>
      </c>
      <c r="J53">
        <v>10</v>
      </c>
      <c r="K53">
        <v>6.25</v>
      </c>
      <c r="L53">
        <v>0.14000000000000001</v>
      </c>
      <c r="M53" t="s">
        <v>120</v>
      </c>
    </row>
    <row r="54" spans="1:13" x14ac:dyDescent="0.35">
      <c r="A54" t="s">
        <v>14</v>
      </c>
      <c r="B54" t="s">
        <v>121</v>
      </c>
      <c r="C54" t="s">
        <v>122</v>
      </c>
      <c r="D54">
        <v>0</v>
      </c>
      <c r="E54">
        <v>5387</v>
      </c>
      <c r="F54">
        <v>3436</v>
      </c>
      <c r="G54">
        <v>1951</v>
      </c>
      <c r="H54">
        <v>5387</v>
      </c>
      <c r="I54">
        <v>338</v>
      </c>
      <c r="J54">
        <v>15.9</v>
      </c>
      <c r="K54">
        <v>0</v>
      </c>
      <c r="L54">
        <v>0</v>
      </c>
      <c r="M54" t="s">
        <v>123</v>
      </c>
    </row>
    <row r="55" spans="1:13" x14ac:dyDescent="0.35">
      <c r="A55" t="s">
        <v>14</v>
      </c>
      <c r="B55" t="s">
        <v>124</v>
      </c>
      <c r="C55" t="s">
        <v>51</v>
      </c>
      <c r="D55">
        <v>0</v>
      </c>
      <c r="E55">
        <v>36</v>
      </c>
      <c r="F55">
        <v>2</v>
      </c>
      <c r="G55">
        <v>34</v>
      </c>
      <c r="H55">
        <v>36</v>
      </c>
      <c r="I55">
        <v>12</v>
      </c>
      <c r="J55">
        <v>3</v>
      </c>
      <c r="K55">
        <v>0</v>
      </c>
      <c r="L55">
        <v>0</v>
      </c>
      <c r="M55" t="s">
        <v>136</v>
      </c>
    </row>
    <row r="56" spans="1:13" x14ac:dyDescent="0.35">
      <c r="A56" t="s">
        <v>125</v>
      </c>
      <c r="B56" t="s">
        <v>126</v>
      </c>
      <c r="C56" t="s">
        <v>19</v>
      </c>
      <c r="D56">
        <v>0</v>
      </c>
      <c r="E56">
        <v>238</v>
      </c>
      <c r="F56">
        <v>0</v>
      </c>
      <c r="G56">
        <v>238</v>
      </c>
      <c r="H56">
        <v>238</v>
      </c>
      <c r="I56">
        <v>68</v>
      </c>
      <c r="J56">
        <v>3.5</v>
      </c>
      <c r="K56">
        <v>23.8</v>
      </c>
      <c r="L56">
        <v>0.35</v>
      </c>
      <c r="M56" t="s">
        <v>127</v>
      </c>
    </row>
    <row r="57" spans="1:13" x14ac:dyDescent="0.35">
      <c r="A57" t="s">
        <v>125</v>
      </c>
      <c r="B57" t="s">
        <v>128</v>
      </c>
      <c r="C57" t="s">
        <v>16</v>
      </c>
      <c r="D57">
        <v>96</v>
      </c>
      <c r="E57">
        <v>0</v>
      </c>
      <c r="F57">
        <v>4</v>
      </c>
      <c r="G57">
        <v>92</v>
      </c>
      <c r="H57">
        <v>96</v>
      </c>
      <c r="I57">
        <v>61</v>
      </c>
      <c r="J57">
        <v>1.6</v>
      </c>
      <c r="K57">
        <v>48</v>
      </c>
      <c r="L57">
        <v>0.79</v>
      </c>
      <c r="M57" t="s">
        <v>129</v>
      </c>
    </row>
    <row r="58" spans="1:13" x14ac:dyDescent="0.35">
      <c r="A58" t="s">
        <v>125</v>
      </c>
      <c r="B58" t="s">
        <v>130</v>
      </c>
      <c r="C58" t="s">
        <v>31</v>
      </c>
      <c r="D58">
        <v>0</v>
      </c>
      <c r="E58">
        <v>2143</v>
      </c>
      <c r="F58">
        <v>490</v>
      </c>
      <c r="G58">
        <v>1653</v>
      </c>
      <c r="H58">
        <v>2143</v>
      </c>
      <c r="I58">
        <v>571</v>
      </c>
      <c r="J58">
        <v>3.8</v>
      </c>
      <c r="K58">
        <v>214.3</v>
      </c>
      <c r="L58">
        <v>0.38</v>
      </c>
      <c r="M58" t="s">
        <v>129</v>
      </c>
    </row>
    <row r="59" spans="1:13" x14ac:dyDescent="0.35">
      <c r="A59" t="s">
        <v>125</v>
      </c>
      <c r="B59" t="s">
        <v>131</v>
      </c>
      <c r="C59" t="s">
        <v>31</v>
      </c>
      <c r="D59">
        <v>0</v>
      </c>
      <c r="E59">
        <v>1961</v>
      </c>
      <c r="F59">
        <v>330</v>
      </c>
      <c r="G59">
        <v>1631</v>
      </c>
      <c r="H59">
        <v>1961</v>
      </c>
      <c r="I59">
        <v>371</v>
      </c>
      <c r="J59">
        <v>5.3</v>
      </c>
      <c r="K59">
        <v>196.7</v>
      </c>
      <c r="L59">
        <v>0.53</v>
      </c>
      <c r="M59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1E8C-55E0-4579-AAA0-6145E547BB8C}">
  <dimension ref="A1:M38"/>
  <sheetViews>
    <sheetView workbookViewId="0"/>
  </sheetViews>
  <sheetFormatPr defaultRowHeight="14.5" x14ac:dyDescent="0.35"/>
  <sheetData>
    <row r="1" spans="1:13" x14ac:dyDescent="0.35">
      <c r="A1" t="s">
        <v>137</v>
      </c>
    </row>
    <row r="2" spans="1:13" x14ac:dyDescent="0.35">
      <c r="A2" t="s">
        <v>138</v>
      </c>
      <c r="B2" t="s">
        <v>139</v>
      </c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  <c r="L2" t="s">
        <v>149</v>
      </c>
      <c r="M2" t="s">
        <v>150</v>
      </c>
    </row>
    <row r="3" spans="1:13" x14ac:dyDescent="0.35">
      <c r="A3" t="s">
        <v>22</v>
      </c>
      <c r="B3" t="s">
        <v>151</v>
      </c>
      <c r="C3" s="1">
        <v>21909</v>
      </c>
      <c r="D3" t="s">
        <v>152</v>
      </c>
      <c r="E3" t="s">
        <v>153</v>
      </c>
      <c r="F3" t="s">
        <v>152</v>
      </c>
      <c r="G3" s="1">
        <v>21327</v>
      </c>
      <c r="H3" s="1">
        <v>4494</v>
      </c>
      <c r="I3" s="1">
        <v>43236</v>
      </c>
      <c r="J3" t="s">
        <v>152</v>
      </c>
      <c r="K3" t="s">
        <v>154</v>
      </c>
      <c r="L3">
        <v>1</v>
      </c>
      <c r="M3" s="1">
        <v>38741</v>
      </c>
    </row>
    <row r="4" spans="1:13" x14ac:dyDescent="0.35">
      <c r="A4" t="s">
        <v>16</v>
      </c>
      <c r="B4" t="s">
        <v>155</v>
      </c>
      <c r="C4" s="1">
        <v>20162</v>
      </c>
      <c r="D4" t="s">
        <v>154</v>
      </c>
      <c r="E4" t="s">
        <v>153</v>
      </c>
      <c r="F4" t="s">
        <v>152</v>
      </c>
      <c r="G4" s="1">
        <v>34951</v>
      </c>
      <c r="H4" s="1">
        <v>10344</v>
      </c>
      <c r="I4" s="1">
        <v>55113</v>
      </c>
      <c r="J4" t="s">
        <v>152</v>
      </c>
      <c r="K4" t="s">
        <v>154</v>
      </c>
      <c r="L4">
        <v>0</v>
      </c>
      <c r="M4" s="1">
        <v>44769</v>
      </c>
    </row>
    <row r="5" spans="1:13" x14ac:dyDescent="0.35">
      <c r="A5" t="s">
        <v>156</v>
      </c>
      <c r="B5" t="s">
        <v>157</v>
      </c>
      <c r="C5" s="1">
        <v>66148</v>
      </c>
      <c r="D5" t="s">
        <v>152</v>
      </c>
      <c r="E5" t="s">
        <v>153</v>
      </c>
      <c r="F5" t="s">
        <v>152</v>
      </c>
      <c r="G5" s="1">
        <v>183049</v>
      </c>
      <c r="H5" s="1">
        <v>130968</v>
      </c>
      <c r="I5" s="1">
        <v>249197</v>
      </c>
      <c r="J5" t="s">
        <v>152</v>
      </c>
      <c r="K5" t="s">
        <v>152</v>
      </c>
      <c r="L5">
        <v>0</v>
      </c>
      <c r="M5" s="1">
        <v>118229</v>
      </c>
    </row>
    <row r="6" spans="1:13" x14ac:dyDescent="0.35">
      <c r="A6" t="s">
        <v>16</v>
      </c>
      <c r="B6" t="s">
        <v>158</v>
      </c>
      <c r="C6" s="1">
        <v>18513</v>
      </c>
      <c r="D6" t="s">
        <v>152</v>
      </c>
      <c r="E6" t="s">
        <v>153</v>
      </c>
      <c r="F6" t="s">
        <v>152</v>
      </c>
      <c r="G6" s="1">
        <v>98090</v>
      </c>
      <c r="H6" s="1">
        <v>39260</v>
      </c>
      <c r="I6" s="1">
        <v>116603</v>
      </c>
      <c r="J6" t="s">
        <v>152</v>
      </c>
      <c r="K6" t="s">
        <v>154</v>
      </c>
      <c r="L6">
        <v>622</v>
      </c>
      <c r="M6" s="1">
        <v>76721</v>
      </c>
    </row>
    <row r="7" spans="1:13" x14ac:dyDescent="0.35">
      <c r="A7" t="s">
        <v>156</v>
      </c>
      <c r="B7" t="s">
        <v>159</v>
      </c>
      <c r="C7" s="1">
        <v>97693</v>
      </c>
      <c r="D7" t="s">
        <v>152</v>
      </c>
      <c r="E7" t="s">
        <v>153</v>
      </c>
      <c r="F7" t="s">
        <v>152</v>
      </c>
      <c r="G7" s="1">
        <v>144226</v>
      </c>
      <c r="H7" s="1">
        <v>123530</v>
      </c>
      <c r="I7" s="1">
        <v>241919</v>
      </c>
      <c r="J7" t="s">
        <v>152</v>
      </c>
      <c r="K7" t="s">
        <v>152</v>
      </c>
      <c r="L7">
        <v>0</v>
      </c>
      <c r="M7" s="1">
        <v>118389</v>
      </c>
    </row>
    <row r="8" spans="1:13" x14ac:dyDescent="0.35">
      <c r="A8" t="s">
        <v>16</v>
      </c>
      <c r="B8" t="s">
        <v>160</v>
      </c>
      <c r="C8" s="1">
        <v>39151</v>
      </c>
      <c r="D8" t="s">
        <v>154</v>
      </c>
      <c r="E8" t="s">
        <v>153</v>
      </c>
      <c r="F8" t="s">
        <v>152</v>
      </c>
      <c r="G8" s="1">
        <v>108157</v>
      </c>
      <c r="H8" s="1">
        <v>106057</v>
      </c>
      <c r="I8" s="1">
        <v>147308</v>
      </c>
      <c r="J8" t="s">
        <v>152</v>
      </c>
      <c r="K8" t="s">
        <v>154</v>
      </c>
      <c r="L8">
        <v>0</v>
      </c>
      <c r="M8" s="1">
        <v>41251</v>
      </c>
    </row>
    <row r="9" spans="1:13" x14ac:dyDescent="0.35">
      <c r="A9" t="s">
        <v>31</v>
      </c>
      <c r="B9" t="s">
        <v>161</v>
      </c>
      <c r="D9" t="s">
        <v>154</v>
      </c>
      <c r="E9" t="s">
        <v>162</v>
      </c>
      <c r="F9" t="s">
        <v>152</v>
      </c>
      <c r="H9">
        <v>564</v>
      </c>
      <c r="I9" s="1">
        <v>14286</v>
      </c>
      <c r="J9" t="s">
        <v>152</v>
      </c>
      <c r="K9" t="s">
        <v>154</v>
      </c>
      <c r="L9">
        <v>0</v>
      </c>
      <c r="M9" s="1">
        <v>13722</v>
      </c>
    </row>
    <row r="10" spans="1:13" x14ac:dyDescent="0.35">
      <c r="A10" t="s">
        <v>16</v>
      </c>
      <c r="B10" t="s">
        <v>163</v>
      </c>
      <c r="C10" s="1">
        <v>92819</v>
      </c>
      <c r="D10" t="s">
        <v>154</v>
      </c>
      <c r="E10" t="s">
        <v>153</v>
      </c>
      <c r="F10" t="s">
        <v>152</v>
      </c>
      <c r="G10" s="1">
        <v>210237</v>
      </c>
      <c r="H10" s="1">
        <v>89023</v>
      </c>
      <c r="I10" s="1">
        <v>303056</v>
      </c>
      <c r="J10" t="s">
        <v>152</v>
      </c>
      <c r="K10" t="s">
        <v>154</v>
      </c>
      <c r="L10">
        <v>0</v>
      </c>
      <c r="M10" s="1">
        <v>214033</v>
      </c>
    </row>
    <row r="11" spans="1:13" x14ac:dyDescent="0.35">
      <c r="A11" t="s">
        <v>31</v>
      </c>
      <c r="B11" t="s">
        <v>164</v>
      </c>
      <c r="D11" t="s">
        <v>152</v>
      </c>
      <c r="E11" t="s">
        <v>162</v>
      </c>
      <c r="F11" t="s">
        <v>152</v>
      </c>
      <c r="H11" s="1">
        <v>53722</v>
      </c>
      <c r="I11" s="1">
        <v>94698</v>
      </c>
      <c r="J11" t="s">
        <v>152</v>
      </c>
      <c r="K11" t="s">
        <v>154</v>
      </c>
      <c r="L11">
        <v>5</v>
      </c>
      <c r="M11" s="1">
        <v>40971</v>
      </c>
    </row>
    <row r="12" spans="1:13" x14ac:dyDescent="0.35">
      <c r="A12" t="s">
        <v>51</v>
      </c>
      <c r="B12" t="s">
        <v>165</v>
      </c>
      <c r="D12" t="s">
        <v>152</v>
      </c>
      <c r="E12" t="s">
        <v>162</v>
      </c>
      <c r="F12" t="s">
        <v>152</v>
      </c>
      <c r="H12" s="1">
        <v>8548</v>
      </c>
      <c r="I12" s="1">
        <v>44966</v>
      </c>
      <c r="J12" t="s">
        <v>152</v>
      </c>
      <c r="K12" t="s">
        <v>154</v>
      </c>
      <c r="L12">
        <v>606</v>
      </c>
      <c r="M12" s="1">
        <v>35812</v>
      </c>
    </row>
    <row r="13" spans="1:13" x14ac:dyDescent="0.35">
      <c r="A13" t="s">
        <v>22</v>
      </c>
      <c r="B13" t="s">
        <v>166</v>
      </c>
      <c r="C13" s="1">
        <v>35674</v>
      </c>
      <c r="D13" t="s">
        <v>154</v>
      </c>
      <c r="E13" t="s">
        <v>153</v>
      </c>
      <c r="F13" t="s">
        <v>152</v>
      </c>
      <c r="G13" s="1">
        <v>23547</v>
      </c>
      <c r="H13" s="1">
        <v>5484</v>
      </c>
      <c r="I13" s="1">
        <v>59221</v>
      </c>
      <c r="J13" t="s">
        <v>152</v>
      </c>
      <c r="K13" t="s">
        <v>152</v>
      </c>
      <c r="L13">
        <v>0</v>
      </c>
      <c r="M13" s="1">
        <v>53737</v>
      </c>
    </row>
    <row r="14" spans="1:13" x14ac:dyDescent="0.35">
      <c r="A14" t="s">
        <v>16</v>
      </c>
      <c r="B14" t="s">
        <v>167</v>
      </c>
      <c r="C14" s="1">
        <v>21369</v>
      </c>
      <c r="D14" t="s">
        <v>152</v>
      </c>
      <c r="E14" t="s">
        <v>153</v>
      </c>
      <c r="F14" t="s">
        <v>152</v>
      </c>
      <c r="G14" s="1">
        <v>25958</v>
      </c>
      <c r="H14" s="1">
        <v>11273</v>
      </c>
      <c r="I14" s="1">
        <v>47327</v>
      </c>
      <c r="J14" t="s">
        <v>152</v>
      </c>
      <c r="K14" t="s">
        <v>154</v>
      </c>
      <c r="L14">
        <v>0</v>
      </c>
      <c r="M14" s="1">
        <v>36054</v>
      </c>
    </row>
    <row r="15" spans="1:13" x14ac:dyDescent="0.35">
      <c r="A15" t="s">
        <v>16</v>
      </c>
      <c r="B15" t="s">
        <v>168</v>
      </c>
      <c r="C15" s="1">
        <v>9868</v>
      </c>
      <c r="D15" t="s">
        <v>154</v>
      </c>
      <c r="E15" t="s">
        <v>153</v>
      </c>
      <c r="F15" t="s">
        <v>152</v>
      </c>
      <c r="G15" s="1">
        <v>53634</v>
      </c>
      <c r="H15" s="1">
        <v>15156</v>
      </c>
      <c r="I15" s="1">
        <v>63502</v>
      </c>
      <c r="J15" t="s">
        <v>152</v>
      </c>
      <c r="K15" t="s">
        <v>154</v>
      </c>
      <c r="L15">
        <v>0</v>
      </c>
      <c r="M15" s="1">
        <v>48346</v>
      </c>
    </row>
    <row r="16" spans="1:13" x14ac:dyDescent="0.35">
      <c r="A16" t="s">
        <v>16</v>
      </c>
      <c r="B16" t="s">
        <v>169</v>
      </c>
      <c r="C16" s="1">
        <v>8218</v>
      </c>
      <c r="D16" t="s">
        <v>152</v>
      </c>
      <c r="E16" t="s">
        <v>153</v>
      </c>
      <c r="F16" t="s">
        <v>152</v>
      </c>
      <c r="G16" s="1">
        <v>43054</v>
      </c>
      <c r="H16" s="1">
        <v>18408</v>
      </c>
      <c r="I16" s="1">
        <v>51272</v>
      </c>
      <c r="J16" t="s">
        <v>152</v>
      </c>
      <c r="K16" t="s">
        <v>154</v>
      </c>
      <c r="L16">
        <v>0</v>
      </c>
      <c r="M16" s="1">
        <v>32864</v>
      </c>
    </row>
    <row r="17" spans="1:13" x14ac:dyDescent="0.35">
      <c r="A17" t="s">
        <v>31</v>
      </c>
      <c r="B17" t="s">
        <v>170</v>
      </c>
      <c r="D17" t="s">
        <v>154</v>
      </c>
      <c r="E17" t="s">
        <v>162</v>
      </c>
      <c r="F17" t="s">
        <v>152</v>
      </c>
      <c r="H17" s="1">
        <v>6882</v>
      </c>
      <c r="I17" s="1">
        <v>16828</v>
      </c>
      <c r="J17" t="s">
        <v>152</v>
      </c>
      <c r="K17" t="s">
        <v>154</v>
      </c>
      <c r="L17">
        <v>0</v>
      </c>
      <c r="M17" s="1">
        <v>9946</v>
      </c>
    </row>
    <row r="18" spans="1:13" x14ac:dyDescent="0.35">
      <c r="A18" t="s">
        <v>31</v>
      </c>
      <c r="B18" t="s">
        <v>171</v>
      </c>
      <c r="D18" t="s">
        <v>152</v>
      </c>
      <c r="E18" t="s">
        <v>162</v>
      </c>
      <c r="F18" t="s">
        <v>152</v>
      </c>
      <c r="H18" s="1">
        <v>157059</v>
      </c>
      <c r="I18" s="1">
        <v>188840</v>
      </c>
      <c r="J18" t="s">
        <v>152</v>
      </c>
      <c r="K18" t="s">
        <v>152</v>
      </c>
      <c r="L18">
        <v>0</v>
      </c>
      <c r="M18" s="1">
        <v>31781</v>
      </c>
    </row>
    <row r="19" spans="1:13" x14ac:dyDescent="0.35">
      <c r="A19" t="s">
        <v>31</v>
      </c>
      <c r="B19" t="s">
        <v>172</v>
      </c>
      <c r="D19" t="s">
        <v>154</v>
      </c>
      <c r="E19" t="s">
        <v>162</v>
      </c>
      <c r="F19" t="s">
        <v>152</v>
      </c>
      <c r="H19" s="1">
        <v>5337</v>
      </c>
      <c r="I19" s="1">
        <v>99815</v>
      </c>
      <c r="J19" t="s">
        <v>152</v>
      </c>
      <c r="K19" t="s">
        <v>154</v>
      </c>
      <c r="L19">
        <v>0</v>
      </c>
      <c r="M19" s="1">
        <v>94478</v>
      </c>
    </row>
    <row r="20" spans="1:13" x14ac:dyDescent="0.35">
      <c r="A20" t="s">
        <v>16</v>
      </c>
      <c r="B20" t="s">
        <v>173</v>
      </c>
      <c r="C20" s="1">
        <v>4655</v>
      </c>
      <c r="D20" t="s">
        <v>152</v>
      </c>
      <c r="E20" t="s">
        <v>153</v>
      </c>
      <c r="F20" t="s">
        <v>152</v>
      </c>
      <c r="G20" s="1">
        <v>33773</v>
      </c>
      <c r="H20" s="1">
        <v>13673</v>
      </c>
      <c r="I20" s="1">
        <v>38428</v>
      </c>
      <c r="J20" t="s">
        <v>152</v>
      </c>
      <c r="K20" t="s">
        <v>152</v>
      </c>
      <c r="L20">
        <v>0</v>
      </c>
      <c r="M20" s="1">
        <v>24755</v>
      </c>
    </row>
    <row r="21" spans="1:13" x14ac:dyDescent="0.35">
      <c r="A21" t="s">
        <v>16</v>
      </c>
      <c r="B21" t="s">
        <v>174</v>
      </c>
      <c r="C21" s="1">
        <v>1318</v>
      </c>
      <c r="D21" t="s">
        <v>152</v>
      </c>
      <c r="E21" t="s">
        <v>153</v>
      </c>
      <c r="F21" t="s">
        <v>152</v>
      </c>
      <c r="G21" s="1">
        <v>12641</v>
      </c>
      <c r="H21">
        <v>515</v>
      </c>
      <c r="I21" s="1">
        <v>13959</v>
      </c>
      <c r="J21" t="s">
        <v>152</v>
      </c>
      <c r="K21" t="s">
        <v>154</v>
      </c>
      <c r="L21">
        <v>0</v>
      </c>
      <c r="M21" s="1">
        <v>13444</v>
      </c>
    </row>
    <row r="22" spans="1:13" x14ac:dyDescent="0.35">
      <c r="A22" t="s">
        <v>16</v>
      </c>
      <c r="D22" t="s">
        <v>154</v>
      </c>
      <c r="F22" t="s">
        <v>152</v>
      </c>
      <c r="H22" s="1">
        <v>8895</v>
      </c>
      <c r="I22" s="1">
        <v>49676</v>
      </c>
      <c r="J22" t="s">
        <v>152</v>
      </c>
      <c r="L22">
        <v>0</v>
      </c>
      <c r="M22" s="1">
        <v>40781</v>
      </c>
    </row>
    <row r="23" spans="1:13" x14ac:dyDescent="0.35">
      <c r="A23" t="s">
        <v>16</v>
      </c>
      <c r="B23" t="s">
        <v>175</v>
      </c>
      <c r="C23" s="1">
        <v>110975</v>
      </c>
      <c r="D23" t="s">
        <v>154</v>
      </c>
      <c r="E23" t="s">
        <v>153</v>
      </c>
      <c r="F23" t="s">
        <v>152</v>
      </c>
      <c r="G23" s="1">
        <v>158137</v>
      </c>
      <c r="H23" s="1">
        <v>36896</v>
      </c>
      <c r="I23" s="1">
        <v>269112</v>
      </c>
      <c r="J23" t="s">
        <v>152</v>
      </c>
      <c r="K23" t="s">
        <v>154</v>
      </c>
      <c r="L23">
        <v>0</v>
      </c>
      <c r="M23" s="1">
        <v>232216</v>
      </c>
    </row>
    <row r="24" spans="1:13" x14ac:dyDescent="0.35">
      <c r="A24" t="s">
        <v>22</v>
      </c>
      <c r="B24" t="s">
        <v>176</v>
      </c>
      <c r="C24" s="1">
        <v>36328</v>
      </c>
      <c r="D24" t="s">
        <v>152</v>
      </c>
      <c r="E24" t="s">
        <v>153</v>
      </c>
      <c r="F24" t="s">
        <v>152</v>
      </c>
      <c r="G24" s="1">
        <v>54050</v>
      </c>
      <c r="H24" s="1">
        <v>8801</v>
      </c>
      <c r="I24" s="1">
        <v>90378</v>
      </c>
      <c r="J24" t="s">
        <v>152</v>
      </c>
      <c r="K24" t="s">
        <v>152</v>
      </c>
      <c r="L24">
        <v>572</v>
      </c>
      <c r="M24" s="1">
        <v>81005</v>
      </c>
    </row>
    <row r="25" spans="1:13" x14ac:dyDescent="0.35">
      <c r="A25" t="s">
        <v>22</v>
      </c>
      <c r="B25" t="s">
        <v>177</v>
      </c>
      <c r="C25" s="1">
        <v>40224</v>
      </c>
      <c r="D25" t="s">
        <v>152</v>
      </c>
      <c r="E25" t="s">
        <v>153</v>
      </c>
      <c r="F25" t="s">
        <v>152</v>
      </c>
      <c r="G25" s="1">
        <v>25706</v>
      </c>
      <c r="H25" s="1">
        <v>7155</v>
      </c>
      <c r="I25" s="1">
        <v>65930</v>
      </c>
      <c r="J25" t="s">
        <v>152</v>
      </c>
      <c r="K25" t="s">
        <v>154</v>
      </c>
      <c r="L25">
        <v>0</v>
      </c>
      <c r="M25" s="1">
        <v>58775</v>
      </c>
    </row>
    <row r="26" spans="1:13" x14ac:dyDescent="0.35">
      <c r="A26" t="s">
        <v>16</v>
      </c>
      <c r="B26" t="s">
        <v>178</v>
      </c>
      <c r="C26" s="1">
        <v>8002</v>
      </c>
      <c r="D26" t="s">
        <v>154</v>
      </c>
      <c r="E26" t="s">
        <v>153</v>
      </c>
      <c r="F26" t="s">
        <v>152</v>
      </c>
      <c r="G26" s="1">
        <v>17400</v>
      </c>
      <c r="H26" s="1">
        <v>7685</v>
      </c>
      <c r="I26" s="1">
        <v>25402</v>
      </c>
      <c r="J26" t="s">
        <v>152</v>
      </c>
      <c r="K26" t="s">
        <v>154</v>
      </c>
      <c r="L26">
        <v>0</v>
      </c>
      <c r="M26" s="1">
        <v>17717</v>
      </c>
    </row>
    <row r="27" spans="1:13" x14ac:dyDescent="0.35">
      <c r="A27" t="s">
        <v>22</v>
      </c>
      <c r="B27" t="s">
        <v>179</v>
      </c>
      <c r="C27" s="1">
        <v>13966</v>
      </c>
      <c r="D27" t="s">
        <v>154</v>
      </c>
      <c r="E27" t="s">
        <v>153</v>
      </c>
      <c r="F27" t="s">
        <v>152</v>
      </c>
      <c r="G27" s="1">
        <v>31490</v>
      </c>
      <c r="H27" s="1">
        <v>4428</v>
      </c>
      <c r="I27" s="1">
        <v>45456</v>
      </c>
      <c r="J27" t="s">
        <v>152</v>
      </c>
      <c r="K27" t="s">
        <v>154</v>
      </c>
      <c r="L27">
        <v>0</v>
      </c>
      <c r="M27" s="1">
        <v>41028</v>
      </c>
    </row>
    <row r="28" spans="1:13" x14ac:dyDescent="0.35">
      <c r="A28" t="s">
        <v>22</v>
      </c>
      <c r="B28" t="s">
        <v>179</v>
      </c>
      <c r="C28" s="1">
        <v>25693</v>
      </c>
      <c r="D28" t="s">
        <v>154</v>
      </c>
      <c r="E28" t="s">
        <v>153</v>
      </c>
      <c r="F28" t="s">
        <v>152</v>
      </c>
      <c r="G28" s="1">
        <v>43551</v>
      </c>
      <c r="H28" s="1">
        <v>2843</v>
      </c>
      <c r="I28" s="1">
        <v>69244</v>
      </c>
      <c r="J28" t="s">
        <v>152</v>
      </c>
      <c r="K28" t="s">
        <v>154</v>
      </c>
      <c r="L28">
        <v>0</v>
      </c>
      <c r="M28" s="1">
        <v>66401</v>
      </c>
    </row>
    <row r="29" spans="1:13" x14ac:dyDescent="0.35">
      <c r="A29" t="s">
        <v>22</v>
      </c>
      <c r="B29" t="s">
        <v>180</v>
      </c>
      <c r="C29" s="1">
        <v>21809</v>
      </c>
      <c r="D29" t="s">
        <v>152</v>
      </c>
      <c r="E29" t="s">
        <v>153</v>
      </c>
      <c r="F29" t="s">
        <v>152</v>
      </c>
      <c r="G29" s="1">
        <v>85576</v>
      </c>
      <c r="H29" s="1">
        <v>72796</v>
      </c>
      <c r="I29" s="1">
        <v>107385</v>
      </c>
      <c r="J29" t="s">
        <v>152</v>
      </c>
      <c r="K29" t="s">
        <v>154</v>
      </c>
      <c r="L29">
        <v>0</v>
      </c>
      <c r="M29" s="1">
        <v>34589</v>
      </c>
    </row>
    <row r="30" spans="1:13" x14ac:dyDescent="0.35">
      <c r="A30" t="s">
        <v>156</v>
      </c>
      <c r="B30" t="s">
        <v>181</v>
      </c>
      <c r="C30" s="1">
        <v>54757</v>
      </c>
      <c r="D30" t="s">
        <v>152</v>
      </c>
      <c r="E30" t="s">
        <v>153</v>
      </c>
      <c r="F30" t="s">
        <v>152</v>
      </c>
      <c r="G30" s="1">
        <v>473155</v>
      </c>
      <c r="H30" s="1">
        <v>285750</v>
      </c>
      <c r="I30" s="1">
        <v>527912</v>
      </c>
      <c r="J30" t="s">
        <v>152</v>
      </c>
      <c r="K30" t="s">
        <v>152</v>
      </c>
      <c r="L30">
        <v>0</v>
      </c>
      <c r="M30" s="1">
        <v>242162</v>
      </c>
    </row>
    <row r="31" spans="1:13" x14ac:dyDescent="0.35">
      <c r="A31" t="s">
        <v>31</v>
      </c>
      <c r="B31" t="s">
        <v>182</v>
      </c>
      <c r="D31" t="s">
        <v>154</v>
      </c>
      <c r="E31" t="s">
        <v>162</v>
      </c>
      <c r="F31" t="s">
        <v>152</v>
      </c>
      <c r="H31" s="1">
        <v>5028</v>
      </c>
      <c r="I31" s="1">
        <v>33441</v>
      </c>
      <c r="J31" t="s">
        <v>152</v>
      </c>
      <c r="K31" t="s">
        <v>154</v>
      </c>
      <c r="L31">
        <v>0</v>
      </c>
      <c r="M31" s="1">
        <v>28413</v>
      </c>
    </row>
    <row r="32" spans="1:13" x14ac:dyDescent="0.35">
      <c r="A32" t="s">
        <v>16</v>
      </c>
      <c r="B32" t="s">
        <v>183</v>
      </c>
      <c r="C32" s="1">
        <v>5603</v>
      </c>
      <c r="D32" t="s">
        <v>152</v>
      </c>
      <c r="E32" t="s">
        <v>153</v>
      </c>
      <c r="F32" t="s">
        <v>152</v>
      </c>
      <c r="G32" s="1">
        <v>6654</v>
      </c>
      <c r="H32" s="1">
        <v>4685</v>
      </c>
      <c r="I32" s="1">
        <v>12257</v>
      </c>
      <c r="J32" t="s">
        <v>152</v>
      </c>
      <c r="K32" t="s">
        <v>154</v>
      </c>
      <c r="L32">
        <v>0</v>
      </c>
      <c r="M32" s="1">
        <v>7572</v>
      </c>
    </row>
    <row r="33" spans="1:13" x14ac:dyDescent="0.35">
      <c r="A33" t="s">
        <v>31</v>
      </c>
      <c r="B33" t="s">
        <v>184</v>
      </c>
      <c r="D33" t="s">
        <v>154</v>
      </c>
      <c r="E33" t="s">
        <v>162</v>
      </c>
      <c r="F33" t="s">
        <v>152</v>
      </c>
      <c r="H33" s="1">
        <v>13379</v>
      </c>
      <c r="I33" s="1">
        <v>46119</v>
      </c>
      <c r="J33" t="s">
        <v>152</v>
      </c>
      <c r="K33" t="s">
        <v>154</v>
      </c>
      <c r="L33">
        <v>0</v>
      </c>
      <c r="M33" s="1">
        <v>32740</v>
      </c>
    </row>
    <row r="34" spans="1:13" x14ac:dyDescent="0.35">
      <c r="A34" t="s">
        <v>156</v>
      </c>
      <c r="B34" t="s">
        <v>185</v>
      </c>
      <c r="C34" s="1">
        <v>65196</v>
      </c>
      <c r="D34" t="s">
        <v>152</v>
      </c>
      <c r="E34" t="s">
        <v>153</v>
      </c>
      <c r="F34" t="s">
        <v>152</v>
      </c>
      <c r="G34" s="1">
        <v>68308</v>
      </c>
      <c r="H34" s="1">
        <v>14020</v>
      </c>
      <c r="I34" s="1">
        <v>133504</v>
      </c>
      <c r="J34" t="s">
        <v>152</v>
      </c>
      <c r="K34" t="s">
        <v>152</v>
      </c>
      <c r="L34">
        <v>0</v>
      </c>
      <c r="M34" s="1">
        <v>119484</v>
      </c>
    </row>
    <row r="35" spans="1:13" x14ac:dyDescent="0.35">
      <c r="A35" t="s">
        <v>31</v>
      </c>
      <c r="B35" t="s">
        <v>186</v>
      </c>
      <c r="D35" t="s">
        <v>154</v>
      </c>
      <c r="E35" t="s">
        <v>162</v>
      </c>
      <c r="F35" t="s">
        <v>152</v>
      </c>
      <c r="H35" s="1">
        <v>5075</v>
      </c>
      <c r="I35" s="1">
        <v>27685</v>
      </c>
      <c r="J35" t="s">
        <v>152</v>
      </c>
      <c r="K35" t="s">
        <v>154</v>
      </c>
      <c r="L35">
        <v>0</v>
      </c>
      <c r="M35" s="1">
        <v>22610</v>
      </c>
    </row>
    <row r="36" spans="1:13" x14ac:dyDescent="0.35">
      <c r="A36" t="s">
        <v>22</v>
      </c>
      <c r="B36" t="s">
        <v>187</v>
      </c>
      <c r="C36" s="1">
        <v>76755</v>
      </c>
      <c r="D36" t="s">
        <v>152</v>
      </c>
      <c r="E36" t="s">
        <v>153</v>
      </c>
      <c r="F36" t="s">
        <v>152</v>
      </c>
      <c r="G36" s="1">
        <v>94434</v>
      </c>
      <c r="H36" s="1">
        <v>22009</v>
      </c>
      <c r="I36" s="1">
        <v>171189</v>
      </c>
      <c r="J36" t="s">
        <v>152</v>
      </c>
      <c r="K36" t="s">
        <v>154</v>
      </c>
      <c r="L36">
        <v>327</v>
      </c>
      <c r="M36" s="1">
        <v>148853</v>
      </c>
    </row>
    <row r="37" spans="1:13" x14ac:dyDescent="0.35">
      <c r="A37" t="s">
        <v>51</v>
      </c>
      <c r="B37" t="s">
        <v>188</v>
      </c>
      <c r="D37" t="s">
        <v>152</v>
      </c>
      <c r="E37" t="s">
        <v>162</v>
      </c>
      <c r="F37" t="s">
        <v>152</v>
      </c>
      <c r="H37" s="1">
        <v>4788</v>
      </c>
      <c r="I37" s="1">
        <v>32256</v>
      </c>
      <c r="J37" t="s">
        <v>152</v>
      </c>
      <c r="K37" t="s">
        <v>154</v>
      </c>
      <c r="L37">
        <v>23</v>
      </c>
      <c r="M37" s="1">
        <v>27445</v>
      </c>
    </row>
    <row r="38" spans="1:13" x14ac:dyDescent="0.35">
      <c r="A38" t="s">
        <v>31</v>
      </c>
      <c r="B38" t="s">
        <v>189</v>
      </c>
      <c r="D38" t="s">
        <v>154</v>
      </c>
      <c r="E38" t="s">
        <v>162</v>
      </c>
      <c r="F38" t="s">
        <v>152</v>
      </c>
      <c r="H38" s="1">
        <v>13886</v>
      </c>
      <c r="I38" s="1">
        <v>44960</v>
      </c>
      <c r="J38" t="s">
        <v>152</v>
      </c>
      <c r="K38" t="s">
        <v>154</v>
      </c>
      <c r="L38">
        <v>0</v>
      </c>
      <c r="M38" s="1">
        <v>31074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6ABA4-A4AF-4E0C-AE6F-2F1F36F1C390}">
  <dimension ref="A1:Y22"/>
  <sheetViews>
    <sheetView workbookViewId="0"/>
  </sheetViews>
  <sheetFormatPr defaultRowHeight="14.5" x14ac:dyDescent="0.35"/>
  <sheetData>
    <row r="1" spans="1:25" x14ac:dyDescent="0.35">
      <c r="A1" t="s">
        <v>190</v>
      </c>
    </row>
    <row r="2" spans="1:25" x14ac:dyDescent="0.35">
      <c r="A2" t="s">
        <v>191</v>
      </c>
      <c r="B2" t="s">
        <v>192</v>
      </c>
      <c r="C2" t="s">
        <v>193</v>
      </c>
      <c r="D2" t="s">
        <v>194</v>
      </c>
      <c r="E2" t="s">
        <v>195</v>
      </c>
      <c r="F2" t="s">
        <v>196</v>
      </c>
      <c r="G2" t="s">
        <v>142</v>
      </c>
      <c r="H2" t="s">
        <v>197</v>
      </c>
      <c r="I2" t="s">
        <v>198</v>
      </c>
      <c r="J2" t="s">
        <v>199</v>
      </c>
      <c r="K2" t="s">
        <v>140</v>
      </c>
      <c r="L2" t="s">
        <v>200</v>
      </c>
      <c r="M2" t="s">
        <v>144</v>
      </c>
      <c r="N2" t="s">
        <v>149</v>
      </c>
      <c r="O2" t="s">
        <v>150</v>
      </c>
      <c r="P2" t="s">
        <v>145</v>
      </c>
      <c r="Q2" t="s">
        <v>146</v>
      </c>
      <c r="R2" t="s">
        <v>148</v>
      </c>
      <c r="S2" t="s">
        <v>141</v>
      </c>
      <c r="T2" t="s">
        <v>201</v>
      </c>
      <c r="U2" t="s">
        <v>202</v>
      </c>
      <c r="V2" t="s">
        <v>147</v>
      </c>
      <c r="W2" t="s">
        <v>143</v>
      </c>
      <c r="X2" t="s">
        <v>139</v>
      </c>
      <c r="Y2" t="s">
        <v>138</v>
      </c>
    </row>
    <row r="3" spans="1:25" x14ac:dyDescent="0.35">
      <c r="A3" t="s">
        <v>19</v>
      </c>
      <c r="B3" t="s">
        <v>203</v>
      </c>
      <c r="C3">
        <v>98</v>
      </c>
      <c r="G3" t="s">
        <v>162</v>
      </c>
      <c r="H3" s="1">
        <v>1020</v>
      </c>
      <c r="J3" s="1">
        <v>10018</v>
      </c>
      <c r="O3" s="1">
        <v>12187</v>
      </c>
      <c r="P3" s="1">
        <v>1752</v>
      </c>
      <c r="Q3" s="1">
        <v>13939</v>
      </c>
      <c r="S3" t="s">
        <v>154</v>
      </c>
      <c r="T3" t="s">
        <v>152</v>
      </c>
      <c r="V3" t="s">
        <v>152</v>
      </c>
      <c r="W3" t="s">
        <v>154</v>
      </c>
      <c r="Y3" t="s">
        <v>19</v>
      </c>
    </row>
    <row r="4" spans="1:25" x14ac:dyDescent="0.35">
      <c r="A4" t="s">
        <v>19</v>
      </c>
      <c r="B4" t="s">
        <v>204</v>
      </c>
      <c r="C4">
        <v>12</v>
      </c>
      <c r="G4" t="s">
        <v>162</v>
      </c>
      <c r="H4" s="1">
        <v>1076</v>
      </c>
      <c r="J4" s="1">
        <v>2454</v>
      </c>
      <c r="O4" s="1">
        <v>54827</v>
      </c>
      <c r="P4" s="1">
        <v>5097</v>
      </c>
      <c r="Q4" s="1">
        <v>59924</v>
      </c>
      <c r="S4" t="s">
        <v>154</v>
      </c>
      <c r="T4" t="s">
        <v>152</v>
      </c>
      <c r="V4" t="s">
        <v>152</v>
      </c>
      <c r="W4" t="s">
        <v>154</v>
      </c>
      <c r="Y4" t="s">
        <v>19</v>
      </c>
    </row>
    <row r="5" spans="1:25" x14ac:dyDescent="0.35">
      <c r="A5" t="s">
        <v>205</v>
      </c>
      <c r="C5">
        <v>64</v>
      </c>
      <c r="D5">
        <v>2</v>
      </c>
      <c r="E5">
        <v>58</v>
      </c>
      <c r="F5">
        <v>45</v>
      </c>
      <c r="G5" t="s">
        <v>153</v>
      </c>
      <c r="Q5" s="1">
        <v>378984</v>
      </c>
      <c r="V5" t="s">
        <v>152</v>
      </c>
      <c r="X5" t="s">
        <v>206</v>
      </c>
      <c r="Y5" t="s">
        <v>205</v>
      </c>
    </row>
    <row r="6" spans="1:25" x14ac:dyDescent="0.35">
      <c r="A6" t="s">
        <v>207</v>
      </c>
      <c r="C6">
        <v>95</v>
      </c>
      <c r="D6">
        <v>14</v>
      </c>
      <c r="E6">
        <v>39</v>
      </c>
      <c r="F6">
        <v>30</v>
      </c>
      <c r="G6" t="s">
        <v>153</v>
      </c>
      <c r="Q6" s="1">
        <v>195134</v>
      </c>
      <c r="V6" t="s">
        <v>152</v>
      </c>
      <c r="Y6" t="s">
        <v>207</v>
      </c>
    </row>
    <row r="7" spans="1:25" x14ac:dyDescent="0.35">
      <c r="A7" t="s">
        <v>208</v>
      </c>
      <c r="C7">
        <v>18</v>
      </c>
      <c r="D7">
        <v>51</v>
      </c>
      <c r="E7">
        <v>9</v>
      </c>
      <c r="F7">
        <v>65</v>
      </c>
      <c r="G7" t="s">
        <v>153</v>
      </c>
      <c r="Q7" s="1">
        <v>243606</v>
      </c>
      <c r="V7" t="s">
        <v>152</v>
      </c>
      <c r="X7" t="s">
        <v>209</v>
      </c>
      <c r="Y7" t="s">
        <v>208</v>
      </c>
    </row>
    <row r="8" spans="1:25" x14ac:dyDescent="0.35">
      <c r="A8" t="s">
        <v>31</v>
      </c>
      <c r="B8" t="s">
        <v>210</v>
      </c>
      <c r="C8">
        <v>60</v>
      </c>
      <c r="G8" t="s">
        <v>162</v>
      </c>
      <c r="H8">
        <v>805</v>
      </c>
      <c r="I8">
        <v>0</v>
      </c>
      <c r="J8" s="1">
        <v>1516</v>
      </c>
      <c r="N8">
        <v>0</v>
      </c>
      <c r="O8" s="1">
        <v>4489</v>
      </c>
      <c r="P8" s="1">
        <v>14949</v>
      </c>
      <c r="Q8" s="1">
        <v>19438</v>
      </c>
      <c r="R8" t="s">
        <v>154</v>
      </c>
      <c r="S8" t="s">
        <v>154</v>
      </c>
      <c r="T8" t="s">
        <v>152</v>
      </c>
      <c r="V8" t="s">
        <v>152</v>
      </c>
      <c r="W8" t="s">
        <v>152</v>
      </c>
      <c r="X8" t="s">
        <v>211</v>
      </c>
      <c r="Y8" t="s">
        <v>31</v>
      </c>
    </row>
    <row r="9" spans="1:25" x14ac:dyDescent="0.35">
      <c r="A9" t="s">
        <v>31</v>
      </c>
      <c r="B9" t="s">
        <v>212</v>
      </c>
      <c r="C9">
        <v>37</v>
      </c>
      <c r="G9" t="s">
        <v>162</v>
      </c>
      <c r="H9" s="1">
        <v>2744</v>
      </c>
      <c r="I9">
        <v>356</v>
      </c>
      <c r="J9" s="1">
        <v>5922</v>
      </c>
      <c r="N9">
        <v>378</v>
      </c>
      <c r="O9" s="1">
        <v>12388</v>
      </c>
      <c r="P9" s="1">
        <v>4357</v>
      </c>
      <c r="Q9" s="1">
        <v>17120</v>
      </c>
      <c r="R9" t="s">
        <v>154</v>
      </c>
      <c r="S9" t="s">
        <v>152</v>
      </c>
      <c r="T9" t="s">
        <v>152</v>
      </c>
      <c r="V9" t="s">
        <v>152</v>
      </c>
      <c r="W9" t="s">
        <v>152</v>
      </c>
      <c r="Y9" t="s">
        <v>31</v>
      </c>
    </row>
    <row r="10" spans="1:25" x14ac:dyDescent="0.35">
      <c r="A10" t="s">
        <v>31</v>
      </c>
      <c r="B10" t="s">
        <v>213</v>
      </c>
      <c r="C10">
        <v>66</v>
      </c>
      <c r="G10" t="s">
        <v>162</v>
      </c>
      <c r="H10" s="1">
        <v>1253</v>
      </c>
      <c r="I10">
        <v>0</v>
      </c>
      <c r="J10" s="1">
        <v>20381</v>
      </c>
      <c r="N10">
        <v>0</v>
      </c>
      <c r="O10" s="1">
        <v>4760</v>
      </c>
      <c r="P10" s="1">
        <v>3160</v>
      </c>
      <c r="Q10" s="1">
        <v>7920</v>
      </c>
      <c r="R10" t="s">
        <v>154</v>
      </c>
      <c r="S10" t="s">
        <v>154</v>
      </c>
      <c r="T10" t="s">
        <v>152</v>
      </c>
      <c r="V10" t="s">
        <v>152</v>
      </c>
      <c r="W10" t="s">
        <v>152</v>
      </c>
      <c r="Y10" t="s">
        <v>31</v>
      </c>
    </row>
    <row r="11" spans="1:25" x14ac:dyDescent="0.35">
      <c r="A11" t="s">
        <v>16</v>
      </c>
      <c r="B11" t="s">
        <v>214</v>
      </c>
      <c r="C11">
        <v>30</v>
      </c>
      <c r="D11">
        <v>79</v>
      </c>
      <c r="E11">
        <v>76</v>
      </c>
      <c r="F11">
        <v>79</v>
      </c>
      <c r="G11" t="s">
        <v>153</v>
      </c>
      <c r="H11">
        <v>371</v>
      </c>
      <c r="I11">
        <v>0</v>
      </c>
      <c r="J11" s="1">
        <v>8251</v>
      </c>
      <c r="K11" s="1">
        <v>1318</v>
      </c>
      <c r="L11">
        <v>0</v>
      </c>
      <c r="M11" s="1">
        <v>12641</v>
      </c>
      <c r="N11">
        <v>0</v>
      </c>
      <c r="O11" s="1">
        <v>13444</v>
      </c>
      <c r="P11">
        <v>515</v>
      </c>
      <c r="Q11" s="1">
        <v>13959</v>
      </c>
      <c r="R11" t="s">
        <v>154</v>
      </c>
      <c r="S11" t="s">
        <v>152</v>
      </c>
      <c r="T11" t="s">
        <v>152</v>
      </c>
      <c r="V11" t="s">
        <v>152</v>
      </c>
      <c r="W11" t="s">
        <v>152</v>
      </c>
      <c r="X11" t="s">
        <v>174</v>
      </c>
      <c r="Y11" t="s">
        <v>16</v>
      </c>
    </row>
    <row r="12" spans="1:25" x14ac:dyDescent="0.35">
      <c r="A12" t="s">
        <v>16</v>
      </c>
      <c r="B12" t="s">
        <v>215</v>
      </c>
      <c r="C12">
        <v>33</v>
      </c>
      <c r="D12">
        <v>74</v>
      </c>
      <c r="E12">
        <v>80</v>
      </c>
      <c r="F12">
        <v>79</v>
      </c>
      <c r="G12" t="s">
        <v>153</v>
      </c>
      <c r="H12" s="1">
        <v>1330</v>
      </c>
      <c r="I12">
        <v>26</v>
      </c>
      <c r="J12" s="1">
        <v>5600</v>
      </c>
      <c r="N12">
        <v>530</v>
      </c>
      <c r="O12" s="1">
        <v>34489</v>
      </c>
      <c r="P12" s="1">
        <v>4186</v>
      </c>
      <c r="Q12" s="1">
        <v>39203</v>
      </c>
      <c r="R12" t="s">
        <v>154</v>
      </c>
      <c r="S12" t="s">
        <v>152</v>
      </c>
      <c r="T12" t="s">
        <v>152</v>
      </c>
      <c r="V12" t="s">
        <v>152</v>
      </c>
      <c r="W12" t="s">
        <v>152</v>
      </c>
      <c r="Y12" t="s">
        <v>16</v>
      </c>
    </row>
    <row r="13" spans="1:25" x14ac:dyDescent="0.35">
      <c r="A13" t="s">
        <v>16</v>
      </c>
      <c r="B13" t="s">
        <v>216</v>
      </c>
      <c r="C13">
        <v>28</v>
      </c>
      <c r="D13">
        <v>49</v>
      </c>
      <c r="E13">
        <v>57</v>
      </c>
      <c r="F13">
        <v>71</v>
      </c>
      <c r="G13" t="s">
        <v>153</v>
      </c>
      <c r="H13" s="1">
        <v>10783</v>
      </c>
      <c r="I13">
        <v>0</v>
      </c>
      <c r="J13" s="1">
        <v>45217</v>
      </c>
      <c r="N13">
        <v>0</v>
      </c>
      <c r="O13" s="1">
        <v>104901</v>
      </c>
      <c r="P13" s="1">
        <v>20135</v>
      </c>
      <c r="Q13" s="1">
        <v>125036</v>
      </c>
      <c r="R13" t="s">
        <v>154</v>
      </c>
      <c r="S13" t="s">
        <v>154</v>
      </c>
      <c r="T13" t="s">
        <v>152</v>
      </c>
      <c r="V13" t="s">
        <v>152</v>
      </c>
      <c r="W13" t="s">
        <v>152</v>
      </c>
      <c r="Y13" t="s">
        <v>16</v>
      </c>
    </row>
    <row r="14" spans="1:25" x14ac:dyDescent="0.35">
      <c r="A14" t="s">
        <v>51</v>
      </c>
      <c r="B14" t="s">
        <v>217</v>
      </c>
      <c r="C14">
        <v>61</v>
      </c>
      <c r="G14" t="s">
        <v>162</v>
      </c>
      <c r="H14" s="1">
        <v>1035</v>
      </c>
      <c r="I14">
        <v>3</v>
      </c>
      <c r="J14" s="1">
        <v>2265</v>
      </c>
      <c r="N14">
        <v>4</v>
      </c>
      <c r="O14" s="1">
        <v>8882</v>
      </c>
      <c r="P14" s="1">
        <v>1736</v>
      </c>
      <c r="Q14" s="1">
        <v>10622</v>
      </c>
      <c r="R14" t="s">
        <v>154</v>
      </c>
      <c r="S14" t="s">
        <v>152</v>
      </c>
      <c r="T14" t="s">
        <v>152</v>
      </c>
      <c r="V14" t="s">
        <v>152</v>
      </c>
      <c r="W14" t="s">
        <v>152</v>
      </c>
      <c r="X14" t="s">
        <v>218</v>
      </c>
      <c r="Y14" t="s">
        <v>51</v>
      </c>
    </row>
    <row r="15" spans="1:25" x14ac:dyDescent="0.35">
      <c r="A15" t="s">
        <v>22</v>
      </c>
      <c r="B15" t="s">
        <v>219</v>
      </c>
      <c r="C15">
        <v>46</v>
      </c>
      <c r="D15">
        <v>6</v>
      </c>
      <c r="E15">
        <v>73</v>
      </c>
      <c r="F15">
        <v>35</v>
      </c>
      <c r="G15" t="s">
        <v>153</v>
      </c>
      <c r="H15" s="1">
        <v>24255</v>
      </c>
      <c r="I15" s="1">
        <v>1585</v>
      </c>
      <c r="J15" s="1">
        <v>210918</v>
      </c>
      <c r="K15" s="1">
        <v>214713</v>
      </c>
      <c r="L15">
        <v>0</v>
      </c>
      <c r="M15" s="1">
        <v>122004</v>
      </c>
      <c r="N15" s="1">
        <v>1023</v>
      </c>
      <c r="O15" s="1">
        <v>282521</v>
      </c>
      <c r="P15" s="1">
        <v>53173</v>
      </c>
      <c r="Q15" s="1">
        <v>336717</v>
      </c>
      <c r="R15" t="s">
        <v>154</v>
      </c>
      <c r="S15" t="s">
        <v>152</v>
      </c>
      <c r="T15" t="s">
        <v>152</v>
      </c>
      <c r="V15" t="s">
        <v>152</v>
      </c>
      <c r="W15" t="s">
        <v>152</v>
      </c>
      <c r="X15" t="s">
        <v>220</v>
      </c>
      <c r="Y15" t="s">
        <v>22</v>
      </c>
    </row>
    <row r="16" spans="1:25" x14ac:dyDescent="0.35">
      <c r="A16" t="s">
        <v>22</v>
      </c>
      <c r="B16" t="s">
        <v>221</v>
      </c>
      <c r="C16">
        <v>91</v>
      </c>
      <c r="D16">
        <v>95</v>
      </c>
      <c r="E16">
        <v>16</v>
      </c>
      <c r="F16">
        <v>95</v>
      </c>
      <c r="G16" t="s">
        <v>153</v>
      </c>
      <c r="H16" s="1">
        <v>8576</v>
      </c>
      <c r="I16">
        <v>8</v>
      </c>
      <c r="J16" s="1">
        <v>98888</v>
      </c>
      <c r="K16" s="1">
        <v>139510</v>
      </c>
      <c r="L16">
        <v>0</v>
      </c>
      <c r="M16" s="1">
        <v>111271</v>
      </c>
      <c r="N16">
        <v>0</v>
      </c>
      <c r="O16" s="1">
        <v>239604</v>
      </c>
      <c r="P16" s="1">
        <v>11177</v>
      </c>
      <c r="Q16" s="1">
        <v>250781</v>
      </c>
      <c r="R16" t="s">
        <v>154</v>
      </c>
      <c r="S16" t="s">
        <v>152</v>
      </c>
      <c r="T16" t="s">
        <v>152</v>
      </c>
      <c r="V16" t="s">
        <v>152</v>
      </c>
      <c r="W16" t="s">
        <v>152</v>
      </c>
      <c r="X16" t="s">
        <v>222</v>
      </c>
      <c r="Y16" t="s">
        <v>22</v>
      </c>
    </row>
    <row r="17" spans="1:25" x14ac:dyDescent="0.35">
      <c r="A17" t="s">
        <v>22</v>
      </c>
      <c r="B17" t="s">
        <v>223</v>
      </c>
      <c r="C17">
        <v>82</v>
      </c>
      <c r="D17">
        <v>22</v>
      </c>
      <c r="E17">
        <v>29</v>
      </c>
      <c r="F17">
        <v>55</v>
      </c>
      <c r="G17" t="s">
        <v>153</v>
      </c>
      <c r="H17" s="1">
        <v>1515</v>
      </c>
      <c r="I17">
        <v>9</v>
      </c>
      <c r="J17" s="1">
        <v>24931</v>
      </c>
      <c r="K17" s="1">
        <v>67787</v>
      </c>
      <c r="L17">
        <v>0</v>
      </c>
      <c r="M17" s="1">
        <v>22661</v>
      </c>
      <c r="N17">
        <v>0</v>
      </c>
      <c r="O17" s="1">
        <v>86394</v>
      </c>
      <c r="P17" s="1">
        <v>4054</v>
      </c>
      <c r="Q17" s="1">
        <v>90448</v>
      </c>
      <c r="R17" t="s">
        <v>154</v>
      </c>
      <c r="S17" t="s">
        <v>152</v>
      </c>
      <c r="T17" t="s">
        <v>152</v>
      </c>
      <c r="V17" t="s">
        <v>152</v>
      </c>
      <c r="W17" t="s">
        <v>152</v>
      </c>
      <c r="X17" t="s">
        <v>224</v>
      </c>
      <c r="Y17" t="s">
        <v>22</v>
      </c>
    </row>
    <row r="18" spans="1:25" x14ac:dyDescent="0.35">
      <c r="A18" t="s">
        <v>22</v>
      </c>
      <c r="B18" t="s">
        <v>225</v>
      </c>
      <c r="C18">
        <v>96</v>
      </c>
      <c r="D18">
        <v>16</v>
      </c>
      <c r="E18">
        <v>75</v>
      </c>
      <c r="F18">
        <v>20</v>
      </c>
      <c r="G18" t="s">
        <v>153</v>
      </c>
      <c r="H18" s="1">
        <v>6375</v>
      </c>
      <c r="I18" s="1">
        <v>1732</v>
      </c>
      <c r="J18" s="1">
        <v>167723</v>
      </c>
      <c r="K18" s="1">
        <v>62469</v>
      </c>
      <c r="L18">
        <v>0</v>
      </c>
      <c r="M18" s="1">
        <v>147127</v>
      </c>
      <c r="N18">
        <v>160</v>
      </c>
      <c r="O18" s="1">
        <v>201391</v>
      </c>
      <c r="P18" s="1">
        <v>8045</v>
      </c>
      <c r="Q18" s="1">
        <v>209596</v>
      </c>
      <c r="R18" t="s">
        <v>154</v>
      </c>
      <c r="S18" t="s">
        <v>152</v>
      </c>
      <c r="T18" t="s">
        <v>152</v>
      </c>
      <c r="V18" t="s">
        <v>152</v>
      </c>
      <c r="W18" t="s">
        <v>152</v>
      </c>
      <c r="X18" t="s">
        <v>226</v>
      </c>
      <c r="Y18" t="s">
        <v>22</v>
      </c>
    </row>
    <row r="19" spans="1:25" x14ac:dyDescent="0.35">
      <c r="A19" t="s">
        <v>22</v>
      </c>
      <c r="B19" t="s">
        <v>227</v>
      </c>
      <c r="C19">
        <v>74</v>
      </c>
      <c r="D19">
        <v>76</v>
      </c>
      <c r="E19">
        <v>65</v>
      </c>
      <c r="F19">
        <v>74</v>
      </c>
      <c r="G19" t="s">
        <v>153</v>
      </c>
      <c r="H19">
        <v>37</v>
      </c>
      <c r="I19">
        <v>0</v>
      </c>
      <c r="J19">
        <v>251</v>
      </c>
      <c r="K19" s="1">
        <v>32062</v>
      </c>
      <c r="L19">
        <v>0</v>
      </c>
      <c r="M19" s="1">
        <v>4494</v>
      </c>
      <c r="N19">
        <v>0</v>
      </c>
      <c r="O19" s="1">
        <v>36330</v>
      </c>
      <c r="P19">
        <v>226</v>
      </c>
      <c r="Q19" s="1">
        <v>36556</v>
      </c>
      <c r="R19" t="s">
        <v>154</v>
      </c>
      <c r="S19" t="s">
        <v>154</v>
      </c>
      <c r="T19" t="s">
        <v>152</v>
      </c>
      <c r="V19" t="s">
        <v>152</v>
      </c>
      <c r="W19" t="s">
        <v>152</v>
      </c>
      <c r="X19" t="s">
        <v>228</v>
      </c>
      <c r="Y19" t="s">
        <v>22</v>
      </c>
    </row>
    <row r="20" spans="1:25" x14ac:dyDescent="0.35">
      <c r="A20" t="s">
        <v>22</v>
      </c>
      <c r="B20" t="s">
        <v>229</v>
      </c>
      <c r="C20">
        <v>41</v>
      </c>
      <c r="D20">
        <v>24</v>
      </c>
      <c r="E20">
        <v>70</v>
      </c>
      <c r="F20">
        <v>40</v>
      </c>
      <c r="G20" t="s">
        <v>153</v>
      </c>
      <c r="H20" s="1">
        <v>19634</v>
      </c>
      <c r="I20" s="1">
        <v>1354</v>
      </c>
      <c r="J20" s="1">
        <v>46995</v>
      </c>
      <c r="N20" s="1">
        <v>4035</v>
      </c>
      <c r="O20" s="1">
        <v>100515</v>
      </c>
      <c r="P20" s="1">
        <v>34143</v>
      </c>
      <c r="Q20" s="1">
        <v>138693</v>
      </c>
      <c r="R20" t="s">
        <v>154</v>
      </c>
      <c r="S20" t="s">
        <v>152</v>
      </c>
      <c r="T20" t="s">
        <v>152</v>
      </c>
      <c r="V20" t="s">
        <v>152</v>
      </c>
      <c r="W20" t="s">
        <v>152</v>
      </c>
      <c r="Y20" t="s">
        <v>22</v>
      </c>
    </row>
    <row r="21" spans="1:25" x14ac:dyDescent="0.35">
      <c r="A21" t="s">
        <v>156</v>
      </c>
      <c r="B21" t="s">
        <v>230</v>
      </c>
      <c r="C21">
        <v>81</v>
      </c>
      <c r="D21">
        <v>42</v>
      </c>
      <c r="E21">
        <v>22</v>
      </c>
      <c r="F21">
        <v>40</v>
      </c>
      <c r="G21" t="s">
        <v>153</v>
      </c>
      <c r="H21" s="1">
        <v>1753</v>
      </c>
      <c r="I21">
        <v>88</v>
      </c>
      <c r="J21" s="1">
        <v>6329</v>
      </c>
      <c r="K21" s="1">
        <v>177816</v>
      </c>
      <c r="L21">
        <v>0</v>
      </c>
      <c r="M21" s="1">
        <v>23753</v>
      </c>
      <c r="N21">
        <v>0</v>
      </c>
      <c r="O21" s="1">
        <v>194512</v>
      </c>
      <c r="P21" s="1">
        <v>7057</v>
      </c>
      <c r="Q21" s="1">
        <v>201569</v>
      </c>
      <c r="R21" t="s">
        <v>152</v>
      </c>
      <c r="S21" t="s">
        <v>152</v>
      </c>
      <c r="T21" t="s">
        <v>152</v>
      </c>
      <c r="V21" t="s">
        <v>152</v>
      </c>
      <c r="W21" t="s">
        <v>152</v>
      </c>
      <c r="X21" t="s">
        <v>231</v>
      </c>
      <c r="Y21" t="s">
        <v>156</v>
      </c>
    </row>
    <row r="22" spans="1:25" x14ac:dyDescent="0.35">
      <c r="A22" t="s">
        <v>156</v>
      </c>
      <c r="B22" t="s">
        <v>232</v>
      </c>
      <c r="C22">
        <v>21</v>
      </c>
      <c r="D22">
        <v>70</v>
      </c>
      <c r="E22">
        <v>74</v>
      </c>
      <c r="F22">
        <v>79</v>
      </c>
      <c r="G22" t="s">
        <v>153</v>
      </c>
      <c r="H22" s="1">
        <v>2204</v>
      </c>
      <c r="I22">
        <v>197</v>
      </c>
      <c r="J22" s="1">
        <v>6290</v>
      </c>
      <c r="K22" s="1">
        <v>51511</v>
      </c>
      <c r="L22">
        <v>0</v>
      </c>
      <c r="M22" s="1">
        <v>11423</v>
      </c>
      <c r="N22">
        <v>0</v>
      </c>
      <c r="O22" s="1">
        <v>55890</v>
      </c>
      <c r="P22" s="1">
        <v>7044</v>
      </c>
      <c r="Q22" s="1">
        <v>62934</v>
      </c>
      <c r="R22" t="s">
        <v>152</v>
      </c>
      <c r="S22" t="s">
        <v>152</v>
      </c>
      <c r="T22" t="s">
        <v>152</v>
      </c>
      <c r="V22" t="s">
        <v>152</v>
      </c>
      <c r="W22" t="s">
        <v>152</v>
      </c>
      <c r="X22" t="s">
        <v>233</v>
      </c>
      <c r="Y22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SBVC Summary 24-25</vt:lpstr>
      <vt:lpstr>SBVC Print Summary 03-25</vt:lpstr>
      <vt:lpstr>CHC Copiers</vt:lpstr>
      <vt:lpstr>DSO Printers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Sutorus, Steve</dc:creator>
  <cp:keywords/>
  <dc:description/>
  <cp:lastModifiedBy>Sutorus, Steve</cp:lastModifiedBy>
  <cp:revision/>
  <dcterms:created xsi:type="dcterms:W3CDTF">2025-04-11T20:33:45Z</dcterms:created>
  <dcterms:modified xsi:type="dcterms:W3CDTF">2025-04-15T18:51:07Z</dcterms:modified>
  <cp:category/>
  <cp:contentStatus/>
</cp:coreProperties>
</file>